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Flow calibration instructions" sheetId="2" r:id="rId2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<sst xmlns="http://schemas.openxmlformats.org/spreadsheetml/2006/main" count="51" uniqueCount="42">
  <si>
    <t>Volts</t>
  </si>
  <si>
    <t>Flow</t>
  </si>
  <si>
    <t>slope</t>
  </si>
  <si>
    <t>intercept</t>
  </si>
  <si>
    <t>rsq</t>
  </si>
  <si>
    <t>Pressure calibration</t>
  </si>
  <si>
    <t>press mbar</t>
  </si>
  <si>
    <t>Sheath flow</t>
  </si>
  <si>
    <t>sample</t>
  </si>
  <si>
    <t>total</t>
  </si>
  <si>
    <t>sheath</t>
  </si>
  <si>
    <t>Sample</t>
  </si>
  <si>
    <t>Total</t>
  </si>
  <si>
    <t>Set total flow to 500, flow ratio to 10 and measure flows, sample must be +-2.5%, Total must be +-5%</t>
  </si>
  <si>
    <t>Flow Meter</t>
  </si>
  <si>
    <t>CCN Display</t>
  </si>
  <si>
    <t>%</t>
  </si>
  <si>
    <t>NOTE: take 5 points only in range of 20-75, one must be 45 +-2, RSQ must be &gt;.99</t>
  </si>
  <si>
    <t>Note: take only 5 points in range of 400mb to 1000mb, one will be around 840, one will be around 1000, other 3 will be less than 840, RSQ.must be &gt;.99</t>
  </si>
  <si>
    <t xml:space="preserve">NOTE: take 5 points only in range 200-750, one must be 450 +-10, RSQ.must be &gt;.99 </t>
  </si>
  <si>
    <r>
      <t xml:space="preserve">     </t>
    </r>
    <r>
      <rPr>
        <b/>
        <sz val="10"/>
        <rFont val="Arial"/>
        <family val="2"/>
      </rPr>
      <t xml:space="preserve">    Sample flow</t>
    </r>
  </si>
  <si>
    <t>CCN SN:</t>
  </si>
  <si>
    <t xml:space="preserve"> </t>
  </si>
  <si>
    <t>Max Flow ratio Must be 10.6-10.8, adjust restriction if needed</t>
  </si>
  <si>
    <t>Sample flow rail &gt;150</t>
  </si>
  <si>
    <t>Sample flow calibration</t>
  </si>
  <si>
    <t>1.close sheath flow metering valve</t>
  </si>
  <si>
    <t>2. enter 1 for slope and 0 for intercept into the sample flow coefficients</t>
  </si>
  <si>
    <t>3. adjust the flow manually  with the valve voltage to get sample  flows in the range of 20-100 VCCM. Measure the flow with a flow meter connected to the inlet. Record the measured flows and the displayed voltage (in the flow box) into the spread sheet.</t>
  </si>
  <si>
    <t>4. Verify RSQ is &gt;.99</t>
  </si>
  <si>
    <t>5 enter the new slope and intercept values into the sample flow coefficients.</t>
  </si>
  <si>
    <t>6. Adjust valve voltage to get sample flow reading of 45, verify unit reading agrees with external flow meter before proceeding with sheath flow calibration.</t>
  </si>
  <si>
    <t>Sheath flow calibration</t>
  </si>
  <si>
    <t xml:space="preserve">1. Open sheath flow valve </t>
  </si>
  <si>
    <t>2. enter 1 for slope and 0 for intercept into the sheath flow coefficients</t>
  </si>
  <si>
    <t>3. adjust the flow manually  with the valve voltage to get a total flows in the range of 200-750 VCCM. Measure the flow with a flow meter connected to the inlet. Record the measured total flows and the displayed voltage (in the flow box)  and the displayed sample flow  into the spread sheet.</t>
  </si>
  <si>
    <t>5 enter the new slope and intercept values into the sheath  flow coefficients.</t>
  </si>
  <si>
    <t>6. Set total flow to 500 and flow ratio to 10, verify measured total flow agrees with displayed total flow.</t>
  </si>
  <si>
    <t>DATE:</t>
  </si>
  <si>
    <t>Tech:</t>
  </si>
  <si>
    <t>5/6/2015 dsj</t>
  </si>
  <si>
    <t>pk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</si>
</sst>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5" max="6" width="9.140625" style="2" customWidth="1"/>
    <col min="7" max="7" width="10.140625" style="0" bestFit="1" customWidth="1"/>
    <col min="8" max="8" width="20.57421875" style="2" customWidth="1"/>
  </cols>
  <sheetData>
    <row r="1" spans="1:6" ht="12.75">
      <c r="A1" s="3" t="s">
        <v>21</v>
      </c>
      <c r="B1" s="10">
        <v>1</v>
      </c>
      <c r="C1" s="8" t="s">
        <v>38</v>
      </c>
      <c r="D1" s="1">
        <v>44672</v>
      </c>
      <c r="E1" s="9" t="s">
        <v>39</v>
      </c>
      <c r="F1" s="2" t="s">
        <v>41</v>
      </c>
    </row>
    <row r="2" spans="1:8" ht="51">
      <c r="A2" t="s">
        <v>20</v>
      </c>
      <c r="H2" s="5" t="s">
        <v>17</v>
      </c>
    </row>
    <row r="3" spans="5:14" ht="12.75">
      <c r="E3" s="2" t="s">
        <v>2</v>
      </c>
      <c r="F3" s="2">
        <f>SLOPE(C6:C10,A6:A10)</f>
        <v>80.03134669716133</v>
      </c>
      <c r="M3" s="2"/>
      <c r="N3" s="2"/>
    </row>
    <row r="4" spans="5:14" ht="12.75">
      <c r="E4" s="2" t="s">
        <v>3</v>
      </c>
      <c r="F4" s="2">
        <f>INTERCEPT(C6:C10,A6:A10)</f>
        <v>-158.69443562491594</v>
      </c>
      <c r="M4" s="2"/>
      <c r="N4" s="2"/>
    </row>
    <row r="5" spans="1:14" ht="12.75">
      <c r="A5" s="10" t="s">
        <v>0</v>
      </c>
      <c r="C5" s="10" t="s">
        <v>1</v>
      </c>
      <c r="E5" s="2" t="s">
        <v>4</v>
      </c>
      <c r="F5" s="2">
        <f>RSQ(C6:C10,A6:A10)</f>
        <v>0.9994227956580735</v>
      </c>
      <c r="M5" s="2"/>
      <c r="N5" s="2"/>
    </row>
    <row r="6" spans="1:14" ht="12.75">
      <c r="A6" s="10">
        <v>2.24</v>
      </c>
      <c r="C6" s="10">
        <v>20.17</v>
      </c>
      <c r="H6" s="7">
        <v>20</v>
      </c>
      <c r="M6" s="2"/>
      <c r="N6" s="2"/>
    </row>
    <row r="7" spans="1:8" ht="12.75">
      <c r="A7" s="10">
        <v>2.39</v>
      </c>
      <c r="C7" s="10">
        <v>32.44</v>
      </c>
      <c r="H7" s="7">
        <v>32</v>
      </c>
    </row>
    <row r="8" spans="1:8" ht="12.75">
      <c r="A8" s="10">
        <v>2.54</v>
      </c>
      <c r="C8" s="10">
        <v>45.37</v>
      </c>
      <c r="H8" s="7">
        <v>45</v>
      </c>
    </row>
    <row r="9" spans="1:8" ht="12.75">
      <c r="A9" s="10">
        <v>2.73</v>
      </c>
      <c r="C9" s="10">
        <v>60.04</v>
      </c>
      <c r="H9" s="7">
        <v>60</v>
      </c>
    </row>
    <row r="10" spans="1:13" ht="12.75">
      <c r="A10" s="10">
        <v>2.93</v>
      </c>
      <c r="C10" s="10">
        <v>75.31</v>
      </c>
      <c r="H10" s="7">
        <v>75</v>
      </c>
      <c r="M10" t="s">
        <v>22</v>
      </c>
    </row>
    <row r="13" spans="1:8" ht="102">
      <c r="A13" s="3" t="s">
        <v>5</v>
      </c>
      <c r="E13" s="2" t="s">
        <v>2</v>
      </c>
      <c r="F13" s="2">
        <f>SLOPE(C16:C20,A16:A20)</f>
        <v>275.8295114912913</v>
      </c>
      <c r="H13" s="5" t="s">
        <v>18</v>
      </c>
    </row>
    <row r="14" spans="5:6" ht="12.75">
      <c r="E14" s="2" t="s">
        <v>3</v>
      </c>
      <c r="F14" s="2">
        <f>INTERCEPT(C16:C20,A16:A20)</f>
        <v>112.80535787900641</v>
      </c>
    </row>
    <row r="15" spans="1:6" ht="12.75">
      <c r="A15" s="10" t="s">
        <v>0</v>
      </c>
      <c r="C15" s="10" t="s">
        <v>6</v>
      </c>
      <c r="E15" s="2" t="s">
        <v>4</v>
      </c>
      <c r="F15" s="2">
        <f>RSQ(C16:C21,A16:A21)</f>
        <v>0.9984792517673827</v>
      </c>
    </row>
    <row r="16" spans="1:8" ht="12.75">
      <c r="A16" s="10">
        <v>1.05</v>
      </c>
      <c r="C16" s="10">
        <v>402</v>
      </c>
      <c r="H16" s="7">
        <v>400</v>
      </c>
    </row>
    <row r="17" spans="1:8" ht="12.75">
      <c r="A17" s="10">
        <v>1.44</v>
      </c>
      <c r="C17" s="10">
        <v>511</v>
      </c>
      <c r="H17" s="7">
        <v>510</v>
      </c>
    </row>
    <row r="18" spans="1:8" ht="12.75">
      <c r="A18" s="10">
        <v>1.84</v>
      </c>
      <c r="C18" s="10">
        <v>620</v>
      </c>
      <c r="H18" s="7">
        <v>620</v>
      </c>
    </row>
    <row r="19" spans="1:8" ht="12.75">
      <c r="A19" s="10">
        <v>2.24</v>
      </c>
      <c r="C19" s="10">
        <v>730</v>
      </c>
      <c r="H19" s="7">
        <v>730</v>
      </c>
    </row>
    <row r="20" spans="1:8" ht="12.75">
      <c r="A20" s="10">
        <v>2.62</v>
      </c>
      <c r="C20" s="10">
        <v>835.9</v>
      </c>
      <c r="H20" s="7">
        <v>840</v>
      </c>
    </row>
    <row r="21" spans="1:8" ht="12.75">
      <c r="A21" s="10">
        <v>3.13</v>
      </c>
      <c r="C21" s="10">
        <v>1005</v>
      </c>
      <c r="H21" s="7">
        <v>1000</v>
      </c>
    </row>
    <row r="24" spans="1:8" ht="51">
      <c r="A24" s="3" t="s">
        <v>7</v>
      </c>
      <c r="F24" s="2" t="s">
        <v>2</v>
      </c>
      <c r="G24">
        <f>SLOPE(C27:C32,A27:A32)</f>
        <v>1121.816882335239</v>
      </c>
      <c r="H24" s="5" t="s">
        <v>19</v>
      </c>
    </row>
    <row r="25" spans="6:7" ht="12.75">
      <c r="F25" s="2" t="s">
        <v>3</v>
      </c>
      <c r="G25">
        <f>INTERCEPT(C27:C32,A27:A32)</f>
        <v>-2239.7650812518805</v>
      </c>
    </row>
    <row r="26" spans="1:7" ht="12.75">
      <c r="A26" s="10" t="s">
        <v>0</v>
      </c>
      <c r="B26" s="10" t="s">
        <v>8</v>
      </c>
      <c r="C26" s="10" t="s">
        <v>10</v>
      </c>
      <c r="D26" s="10" t="s">
        <v>9</v>
      </c>
      <c r="F26" s="2" t="s">
        <v>4</v>
      </c>
      <c r="G26">
        <f>RSQ(A27:A32,C27:C32)</f>
        <v>0.9974044874192031</v>
      </c>
    </row>
    <row r="27" spans="1:8" ht="12.75">
      <c r="A27" s="10">
        <v>2.17</v>
      </c>
      <c r="B27" s="10">
        <v>13.14</v>
      </c>
      <c r="C27" s="10">
        <f>D27-B27</f>
        <v>186.66000000000003</v>
      </c>
      <c r="D27" s="10">
        <v>199.8</v>
      </c>
      <c r="H27" s="7">
        <v>200</v>
      </c>
    </row>
    <row r="28" spans="1:8" ht="12.75">
      <c r="A28" s="10">
        <v>2.26</v>
      </c>
      <c r="B28" s="10">
        <v>19.31</v>
      </c>
      <c r="C28" s="10">
        <f>D28-B28</f>
        <v>306.29</v>
      </c>
      <c r="D28" s="10">
        <v>325.6</v>
      </c>
      <c r="H28" s="7">
        <v>325</v>
      </c>
    </row>
    <row r="29" spans="1:8" ht="12.75">
      <c r="A29" s="10">
        <v>2.37</v>
      </c>
      <c r="B29" s="10">
        <v>26.65</v>
      </c>
      <c r="C29" s="10">
        <f>D29-B29</f>
        <v>423.85</v>
      </c>
      <c r="D29" s="10">
        <v>450.5</v>
      </c>
      <c r="H29" s="7">
        <v>450</v>
      </c>
    </row>
    <row r="30" spans="1:8" ht="12.75">
      <c r="A30" s="10">
        <v>2.51</v>
      </c>
      <c r="B30" s="10">
        <v>36.95</v>
      </c>
      <c r="C30" s="10">
        <f>D30-B30</f>
        <v>562.05</v>
      </c>
      <c r="D30" s="10">
        <v>599</v>
      </c>
      <c r="H30" s="7">
        <v>600</v>
      </c>
    </row>
    <row r="31" spans="1:8" ht="12.75">
      <c r="A31" s="10">
        <v>2.62</v>
      </c>
      <c r="B31" s="10">
        <v>44.4</v>
      </c>
      <c r="C31" s="10">
        <f>D31-B31</f>
        <v>705.6</v>
      </c>
      <c r="D31" s="10">
        <v>750</v>
      </c>
      <c r="H31" s="7">
        <v>750</v>
      </c>
    </row>
    <row r="33" spans="5:8" ht="63.75">
      <c r="E33" s="9" t="s">
        <v>14</v>
      </c>
      <c r="F33" s="9" t="s">
        <v>15</v>
      </c>
      <c r="G33" s="8" t="s">
        <v>16</v>
      </c>
      <c r="H33" s="5" t="s">
        <v>13</v>
      </c>
    </row>
    <row r="34" spans="4:7" ht="12.75">
      <c r="D34" s="3" t="s">
        <v>11</v>
      </c>
      <c r="E34" s="11">
        <v>44.47</v>
      </c>
      <c r="F34" s="11">
        <v>44.18</v>
      </c>
      <c r="G34" s="6">
        <f>((1-(F34/E34))*100)</f>
        <v>0.6521250281088409</v>
      </c>
    </row>
    <row r="35" spans="4:7" ht="12.75">
      <c r="D35" s="3" t="s">
        <v>12</v>
      </c>
      <c r="E35" s="11">
        <v>501</v>
      </c>
      <c r="F35" s="11">
        <v>499.42</v>
      </c>
      <c r="G35" s="6">
        <f>((1-(F35/E35))*100)</f>
        <v>0.3153692614770387</v>
      </c>
    </row>
    <row r="36" ht="38.25">
      <c r="H36" s="5" t="s">
        <v>23</v>
      </c>
    </row>
    <row r="37" spans="7:8" ht="12.75">
      <c r="G37" s="1"/>
      <c r="H37" s="2" t="s">
        <v>24</v>
      </c>
    </row>
    <row r="38" ht="12.75">
      <c r="H38" s="2" t="s">
        <v>40</v>
      </c>
    </row>
  </sheetData>
  <sheetProtection/>
  <printOptions gridLines="1"/>
  <pageMargins left="0.75" right="0.75" top="0.5" bottom="0" header="0.25" footer="0.25"/>
  <pageSetup horizontalDpi="300" verticalDpi="300" orientation="portrait" r:id="rId1"/>
  <headerFooter alignWithMargins="0">
    <oddHeader>&amp;C&amp;"Arial,Bold"&amp;14CCN Flow Calibration Worksheet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82.28125" style="2" customWidth="1"/>
  </cols>
  <sheetData>
    <row r="1" ht="12.75">
      <c r="A1" s="4" t="s">
        <v>25</v>
      </c>
    </row>
    <row r="2" ht="12.75">
      <c r="A2" s="5" t="s">
        <v>26</v>
      </c>
    </row>
    <row r="3" ht="12.75">
      <c r="A3" s="5" t="s">
        <v>27</v>
      </c>
    </row>
    <row r="4" ht="38.25">
      <c r="A4" s="5" t="s">
        <v>28</v>
      </c>
    </row>
    <row r="5" ht="12.75">
      <c r="A5" s="5" t="s">
        <v>29</v>
      </c>
    </row>
    <row r="6" ht="12.75">
      <c r="A6" s="5" t="s">
        <v>30</v>
      </c>
    </row>
    <row r="7" ht="25.5">
      <c r="A7" s="5" t="s">
        <v>31</v>
      </c>
    </row>
    <row r="8" ht="12.75">
      <c r="A8" s="5"/>
    </row>
    <row r="9" ht="12.75">
      <c r="A9" s="4" t="s">
        <v>32</v>
      </c>
    </row>
    <row r="10" ht="12.75">
      <c r="A10" s="5"/>
    </row>
    <row r="11" ht="12.75">
      <c r="A11" s="5" t="s">
        <v>33</v>
      </c>
    </row>
    <row r="12" ht="12.75">
      <c r="A12" s="5" t="s">
        <v>34</v>
      </c>
    </row>
    <row r="13" ht="51">
      <c r="A13" s="5" t="s">
        <v>35</v>
      </c>
    </row>
    <row r="14" ht="12.75">
      <c r="A14" s="5" t="s">
        <v>29</v>
      </c>
    </row>
    <row r="15" ht="12.75">
      <c r="A15" s="5" t="s">
        <v>36</v>
      </c>
    </row>
    <row r="16" ht="25.5">
      <c r="A16" s="5" t="s">
        <v>37</v>
      </c>
    </row>
    <row r="17" ht="12.75">
      <c r="A17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mmalo</dc:creator>
  <cp:keywords/>
  <dc:description/>
  <cp:lastModifiedBy>djohnson</cp:lastModifiedBy>
  <cp:lastPrinted>2011-04-22T15:46:17Z</cp:lastPrinted>
  <dcterms:created xsi:type="dcterms:W3CDTF">2004-08-17T16:50:50Z</dcterms:created>
  <dcterms:modified xsi:type="dcterms:W3CDTF">2022-04-26T17:12:27Z</dcterms:modified>
  <cp:category/>
  <cp:version/>
  <cp:contentType/>
  <cp:contentStatus/>
</cp:coreProperties>
</file>