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Tehran, afterIC" sheetId="1" r:id="rId1"/>
    <sheet name="20060308" sheetId="2" r:id="rId2"/>
    <sheet name="19940215" sheetId="3" r:id="rId3"/>
  </sheets>
  <definedNames>
    <definedName name="A.15" localSheetId="2">'19940215'!$E$5</definedName>
    <definedName name="A.15" localSheetId="1">'20060308'!$E$5</definedName>
    <definedName name="A.15" localSheetId="0">'Tehran, afterIC'!$E$5</definedName>
    <definedName name="A.15">#REF!</definedName>
    <definedName name="Atc" localSheetId="2">'19940215'!$E$6</definedName>
    <definedName name="Atc" localSheetId="1">'20060308'!$E$6</definedName>
    <definedName name="Atc" localSheetId="0">'Tehran, afterIC'!$E$6</definedName>
    <definedName name="Atc">#REF!</definedName>
    <definedName name="C.15" localSheetId="2">'19940215'!$G$5</definedName>
    <definedName name="C.15" localSheetId="1">'20060308'!$G$5</definedName>
    <definedName name="C.15" localSheetId="0">'Tehran, afterIC'!$G$5</definedName>
    <definedName name="C.15">#REF!</definedName>
    <definedName name="Ct.A">#REF!</definedName>
    <definedName name="Ctc" localSheetId="2">'19940215'!$G$6</definedName>
    <definedName name="Ctc" localSheetId="1">'20060308'!$G$6</definedName>
    <definedName name="Ctc" localSheetId="0">'Tehran, afterIC'!$G$6</definedName>
    <definedName name="Ctc">#REF!</definedName>
    <definedName name="D.15" localSheetId="2">'19940215'!$I$5</definedName>
    <definedName name="D.15" localSheetId="1">'20060308'!$I$5</definedName>
    <definedName name="D.15" localSheetId="0">'Tehran, afterIC'!$I$5</definedName>
    <definedName name="D.15">#REF!</definedName>
    <definedName name="Dtc" localSheetId="2">'19940215'!$I$6</definedName>
    <definedName name="Dtc" localSheetId="1">'20060308'!$I$6</definedName>
    <definedName name="Dtc" localSheetId="0">'Tehran, afterIC'!$I$6</definedName>
    <definedName name="Dtc">#REF!</definedName>
    <definedName name="HG.15" localSheetId="2">'19940215'!$L$5</definedName>
    <definedName name="HG.15" localSheetId="1">'20060308'!$L$5</definedName>
    <definedName name="HG.15" localSheetId="0">'Tehran, afterIC'!$L$5</definedName>
    <definedName name="HG.15">#REF!</definedName>
    <definedName name="Hg.3129" localSheetId="2">'19940215'!$L$6</definedName>
    <definedName name="Hg.3129" localSheetId="1">'20060308'!$L$6</definedName>
    <definedName name="Hg.3129" localSheetId="0">'Tehran, afterIC'!$L$6</definedName>
    <definedName name="Hg.3129">#REF!</definedName>
  </definedNames>
  <calcPr fullCalcOnLoad="1"/>
</workbook>
</file>

<file path=xl/sharedStrings.xml><?xml version="1.0" encoding="utf-8"?>
<sst xmlns="http://schemas.openxmlformats.org/spreadsheetml/2006/main" count="79" uniqueCount="21">
  <si>
    <t>TABLE OF SETTINGS OF Q</t>
  </si>
  <si>
    <t>Values at 15 Degs C:</t>
  </si>
  <si>
    <t>S2 Temp. Coeff Deg. Q / Deg. C :</t>
  </si>
  <si>
    <t>A:</t>
  </si>
  <si>
    <t>C:</t>
  </si>
  <si>
    <t>D:</t>
  </si>
  <si>
    <t>Hg3129:</t>
  </si>
  <si>
    <t>Temperature</t>
  </si>
  <si>
    <t>A</t>
  </si>
  <si>
    <t>C</t>
  </si>
  <si>
    <t>D</t>
  </si>
  <si>
    <t>HG</t>
  </si>
  <si>
    <t>Always set Q2 to the values at 15 Degrees C</t>
  </si>
  <si>
    <t>Adjusted By:</t>
  </si>
  <si>
    <t>Tehran, Iran</t>
  </si>
  <si>
    <t>Inst. No. 109</t>
  </si>
  <si>
    <t>Tehran, Iran</t>
  </si>
  <si>
    <t>Inst. No. 109</t>
  </si>
  <si>
    <t>Tehran, Iran</t>
  </si>
  <si>
    <t>Inst. No. 109</t>
  </si>
  <si>
    <t>Table is based on 1994 Boulder table.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</si>
</sst>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00"/>
    <numFmt numFmtId="178" formatCode="mmm\,\ dd\,\ yyyy"/>
    <numFmt numFmtId="179" formatCode="mmm\ dd\ yyyy"/>
    <numFmt numFmtId="180" formatCode="mmm\ dd\,\ yy"/>
    <numFmt numFmtId="181" formatCode="0.0000"/>
    <numFmt numFmtId="182" formatCode="0.00_);[Red]\(0.00\)"/>
    <numFmt numFmtId="183" formatCode="0.00_ "/>
    <numFmt numFmtId="184" formatCode="0.0_);[Red]\(0.0\)"/>
  </numFmts>
  <fonts count="1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ＭＳ Ｐゴシック"/>
      <family val="3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80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77" fontId="7" fillId="0" borderId="0" xfId="0" applyNumberFormat="1" applyFont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6" fontId="6" fillId="2" borderId="6" xfId="0" applyNumberFormat="1" applyFont="1" applyFill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76" fontId="6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183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left"/>
    </xf>
    <xf numFmtId="2" fontId="11" fillId="0" borderId="1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38</xdr:row>
      <xdr:rowOff>95250</xdr:rowOff>
    </xdr:from>
    <xdr:to>
      <xdr:col>14</xdr:col>
      <xdr:colOff>342900</xdr:colOff>
      <xdr:row>40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1714500" y="6362700"/>
          <a:ext cx="5915025" cy="333375"/>
          <a:chOff x="180" y="668"/>
          <a:chExt cx="621" cy="35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278" y="668"/>
            <a:ext cx="523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Use the Table after you have done three Hg tests over three days.  Determine the average difference, and enter that difference here.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 flipV="1">
            <a:off x="180" y="670"/>
            <a:ext cx="96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11</xdr:col>
      <xdr:colOff>438150</xdr:colOff>
      <xdr:row>2</xdr:row>
      <xdr:rowOff>95250</xdr:rowOff>
    </xdr:from>
    <xdr:to>
      <xdr:col>13</xdr:col>
      <xdr:colOff>419100</xdr:colOff>
      <xdr:row>3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53175" y="485775"/>
          <a:ext cx="895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New Date!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33" zoomScaleNormal="133" workbookViewId="0" topLeftCell="A3">
      <selection activeCell="C39" sqref="C39"/>
    </sheetView>
  </sheetViews>
  <sheetFormatPr defaultColWidth="9.140625" defaultRowHeight="12.75"/>
  <cols>
    <col min="1" max="1" width="11.28125" style="1" customWidth="1"/>
    <col min="2" max="5" width="6.8515625" style="3" customWidth="1"/>
    <col min="6" max="6" width="11.28125" style="3" customWidth="1"/>
    <col min="7" max="10" width="6.8515625" style="3" customWidth="1"/>
    <col min="11" max="11" width="11.28125" style="3" customWidth="1"/>
    <col min="12" max="15" width="6.8515625" style="3" customWidth="1"/>
  </cols>
  <sheetData>
    <row r="1" spans="1:16" ht="1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2.75">
      <c r="A2" s="7"/>
      <c r="B2" s="8"/>
      <c r="C2" s="8"/>
      <c r="D2" s="8"/>
      <c r="E2" s="8"/>
      <c r="F2" s="8"/>
      <c r="G2" s="8"/>
      <c r="H2" s="8"/>
      <c r="I2" s="8"/>
      <c r="J2" s="8"/>
      <c r="K2" s="9" t="s">
        <v>18</v>
      </c>
      <c r="L2" s="8"/>
      <c r="M2" s="8"/>
      <c r="N2" s="8"/>
      <c r="O2" s="8"/>
      <c r="P2" s="6"/>
    </row>
    <row r="3" spans="1:16" ht="12.75">
      <c r="A3" s="7"/>
      <c r="B3" s="8"/>
      <c r="C3" s="8"/>
      <c r="D3" s="8"/>
      <c r="E3" s="8"/>
      <c r="F3" s="8"/>
      <c r="G3" s="8"/>
      <c r="H3" s="8"/>
      <c r="I3" s="8"/>
      <c r="J3" s="8"/>
      <c r="K3" s="9" t="s">
        <v>19</v>
      </c>
      <c r="L3" s="8"/>
      <c r="M3" s="8"/>
      <c r="N3" s="8"/>
      <c r="O3" s="8"/>
      <c r="P3" s="6"/>
    </row>
    <row r="4" spans="1:16" ht="12.75">
      <c r="A4" s="7"/>
      <c r="B4" s="8"/>
      <c r="C4" s="8"/>
      <c r="D4" s="8"/>
      <c r="E4" s="8"/>
      <c r="F4" s="8"/>
      <c r="G4" s="8" t="s">
        <v>20</v>
      </c>
      <c r="H4" s="8"/>
      <c r="I4" s="8"/>
      <c r="J4" s="8"/>
      <c r="K4" s="10">
        <v>34380</v>
      </c>
      <c r="L4" s="8"/>
      <c r="M4" s="8"/>
      <c r="N4" s="8"/>
      <c r="O4" s="8"/>
      <c r="P4" s="6"/>
    </row>
    <row r="5" spans="1:16" ht="12.75">
      <c r="A5" s="11" t="s">
        <v>1</v>
      </c>
      <c r="B5" s="8"/>
      <c r="C5" s="8"/>
      <c r="D5" s="8"/>
      <c r="E5" s="42">
        <f>48.65+(E6/L6)*C39</f>
        <v>48.65</v>
      </c>
      <c r="F5" s="8"/>
      <c r="G5" s="35">
        <f>75.4+(G6/L6)*C39</f>
        <v>75.4</v>
      </c>
      <c r="H5" s="8"/>
      <c r="I5" s="35">
        <f>106.35+(I6/L6)*C39</f>
        <v>106.35</v>
      </c>
      <c r="J5" s="8"/>
      <c r="K5" s="10"/>
      <c r="L5" s="35">
        <f>83.15+C39</f>
        <v>83.15</v>
      </c>
      <c r="M5" s="8"/>
      <c r="N5" s="8"/>
      <c r="O5" s="8"/>
      <c r="P5" s="6"/>
    </row>
    <row r="6" spans="1:16" ht="13.5" thickBot="1">
      <c r="A6" s="13" t="s">
        <v>2</v>
      </c>
      <c r="B6" s="8"/>
      <c r="C6" s="8"/>
      <c r="D6" s="14" t="s">
        <v>3</v>
      </c>
      <c r="E6" s="15">
        <v>0.101</v>
      </c>
      <c r="F6" s="14" t="s">
        <v>4</v>
      </c>
      <c r="G6" s="15">
        <v>0.149</v>
      </c>
      <c r="H6" s="14" t="s">
        <v>5</v>
      </c>
      <c r="I6" s="15">
        <v>0.146</v>
      </c>
      <c r="J6" s="8"/>
      <c r="K6" s="14" t="s">
        <v>6</v>
      </c>
      <c r="L6" s="43">
        <v>0.15</v>
      </c>
      <c r="M6" s="8"/>
      <c r="N6" s="8"/>
      <c r="O6" s="8"/>
      <c r="P6" s="6"/>
    </row>
    <row r="7" spans="1:16" s="2" customFormat="1" ht="13.5" thickTop="1">
      <c r="A7" s="16" t="s">
        <v>7</v>
      </c>
      <c r="B7" s="17" t="s">
        <v>8</v>
      </c>
      <c r="C7" s="17" t="s">
        <v>9</v>
      </c>
      <c r="D7" s="17" t="s">
        <v>10</v>
      </c>
      <c r="E7" s="17" t="s">
        <v>11</v>
      </c>
      <c r="F7" s="18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8" t="s">
        <v>7</v>
      </c>
      <c r="L7" s="17" t="s">
        <v>8</v>
      </c>
      <c r="M7" s="17" t="s">
        <v>9</v>
      </c>
      <c r="N7" s="17" t="s">
        <v>10</v>
      </c>
      <c r="O7" s="19" t="s">
        <v>11</v>
      </c>
      <c r="P7" s="12"/>
    </row>
    <row r="8" spans="1:16" ht="12.75">
      <c r="A8" s="20">
        <v>-5</v>
      </c>
      <c r="B8" s="21">
        <f>MROUND(A.15+Atc*(A8-15),0.05)</f>
        <v>46.650000000000006</v>
      </c>
      <c r="C8" s="21">
        <f>MROUND(C.15+Ctc*(A8-15),0.05)</f>
        <v>72.4</v>
      </c>
      <c r="D8" s="21">
        <f>MROUND(D.15+Dtc*(A8-15),0.05)</f>
        <v>103.45</v>
      </c>
      <c r="E8" s="21">
        <f>MROUND(HG.15+Hg.3129*(A8-15),0.05)</f>
        <v>80.15</v>
      </c>
      <c r="F8" s="22">
        <v>10</v>
      </c>
      <c r="G8" s="21">
        <f>MROUND(A.15+Atc*(F8-15),0.05)</f>
        <v>48.150000000000006</v>
      </c>
      <c r="H8" s="21">
        <f>MROUND(C.15+Ctc*(F8-15),0.05)</f>
        <v>74.65</v>
      </c>
      <c r="I8" s="21">
        <f>MROUND(D.15+Dtc*(F8-15),0.05)</f>
        <v>105.60000000000001</v>
      </c>
      <c r="J8" s="21">
        <f>MROUND(HG.15+Hg.3129*(F8-15),0.05)</f>
        <v>82.4</v>
      </c>
      <c r="K8" s="22">
        <v>25</v>
      </c>
      <c r="L8" s="21">
        <f>MROUND(A.15+Atc*(K8-15),0.05)</f>
        <v>49.650000000000006</v>
      </c>
      <c r="M8" s="21">
        <f>MROUND(C.15+Ctc*(K8-15),0.05)</f>
        <v>76.9</v>
      </c>
      <c r="N8" s="21">
        <f>MROUND(D.15+Dtc*(K8-15),0.05)</f>
        <v>107.80000000000001</v>
      </c>
      <c r="O8" s="23">
        <f>MROUND(HG.15+Hg.3129*(K8-15),0.05)</f>
        <v>84.65</v>
      </c>
      <c r="P8" s="6"/>
    </row>
    <row r="9" spans="1:16" ht="12.75">
      <c r="A9" s="20">
        <v>-4.5</v>
      </c>
      <c r="B9" s="21">
        <f>MROUND(A.15+Atc*(A9-15),0.05)</f>
        <v>46.7</v>
      </c>
      <c r="C9" s="21">
        <f>MROUND(C.15+Ctc*(A9-15),0.05)</f>
        <v>72.5</v>
      </c>
      <c r="D9" s="21">
        <f>MROUND(D.15+Dtc*(A9-15),0.05)</f>
        <v>103.5</v>
      </c>
      <c r="E9" s="21">
        <f>MROUND(HG.15+Hg.3129*(A9-15),0.05)</f>
        <v>80.25</v>
      </c>
      <c r="F9" s="22">
        <v>10.5</v>
      </c>
      <c r="G9" s="21">
        <f>MROUND(A.15+Atc*(F9-15),0.05)</f>
        <v>48.2</v>
      </c>
      <c r="H9" s="21">
        <f>MROUND(C.15+Ctc*(F9-15),0.05)</f>
        <v>74.75</v>
      </c>
      <c r="I9" s="21">
        <f>MROUND(D.15+Dtc*(F9-15),0.05)</f>
        <v>105.7</v>
      </c>
      <c r="J9" s="21">
        <f>MROUND(HG.15+Hg.3129*(F9-15),0.05)</f>
        <v>82.5</v>
      </c>
      <c r="K9" s="22">
        <v>25.5</v>
      </c>
      <c r="L9" s="21">
        <f>MROUND(A.15+Atc*(K9-15),0.05)</f>
        <v>49.7</v>
      </c>
      <c r="M9" s="21">
        <f>MROUND(C.15+Ctc*(K9-15),0.05)</f>
        <v>76.95</v>
      </c>
      <c r="N9" s="21">
        <f>MROUND(D.15+Dtc*(K9-15),0.05)</f>
        <v>107.9</v>
      </c>
      <c r="O9" s="23">
        <f>MROUND(HG.15+Hg.3129*(K9-15),0.05)</f>
        <v>84.75</v>
      </c>
      <c r="P9" s="6"/>
    </row>
    <row r="10" spans="1:16" ht="12.75">
      <c r="A10" s="20">
        <v>-4</v>
      </c>
      <c r="B10" s="21">
        <f>MROUND(A.15+Atc*(A10-15),0.05)</f>
        <v>46.75</v>
      </c>
      <c r="C10" s="21">
        <f>MROUND(C.15+Ctc*(A10-15),0.05)</f>
        <v>72.55</v>
      </c>
      <c r="D10" s="21">
        <f>MROUND(D.15+Dtc*(A10-15),0.05)</f>
        <v>103.60000000000001</v>
      </c>
      <c r="E10" s="21">
        <f>MROUND(HG.15+Hg.3129*(A10-15),0.05)</f>
        <v>80.30000000000001</v>
      </c>
      <c r="F10" s="22">
        <v>11</v>
      </c>
      <c r="G10" s="21">
        <f>MROUND(A.15+Atc*(F10-15),0.05)</f>
        <v>48.25</v>
      </c>
      <c r="H10" s="21">
        <f>MROUND(C.15+Ctc*(F10-15),0.05)</f>
        <v>74.8</v>
      </c>
      <c r="I10" s="21">
        <f>MROUND(D.15+Dtc*(F10-15),0.05)</f>
        <v>105.75</v>
      </c>
      <c r="J10" s="21">
        <f>MROUND(HG.15+Hg.3129*(F10-15),0.05)</f>
        <v>82.55000000000001</v>
      </c>
      <c r="K10" s="22">
        <v>26</v>
      </c>
      <c r="L10" s="21">
        <f>MROUND(A.15+Atc*(K10-15),0.05)</f>
        <v>49.75</v>
      </c>
      <c r="M10" s="21">
        <f>MROUND(C.15+Ctc*(K10-15),0.05)</f>
        <v>77.05000000000001</v>
      </c>
      <c r="N10" s="21">
        <f>MROUND(D.15+Dtc*(K10-15),0.05)</f>
        <v>107.95</v>
      </c>
      <c r="O10" s="23">
        <f>MROUND(HG.15+Hg.3129*(K10-15),0.05)</f>
        <v>84.80000000000001</v>
      </c>
      <c r="P10" s="6"/>
    </row>
    <row r="11" spans="1:16" ht="12.75">
      <c r="A11" s="20">
        <v>-3.5</v>
      </c>
      <c r="B11" s="21">
        <f>MROUND(A.15+Atc*(A11-15),0.05)</f>
        <v>46.800000000000004</v>
      </c>
      <c r="C11" s="21">
        <f>MROUND(C.15+Ctc*(A11-15),0.05)</f>
        <v>72.65</v>
      </c>
      <c r="D11" s="21">
        <f>MROUND(D.15+Dtc*(A11-15),0.05)</f>
        <v>103.65</v>
      </c>
      <c r="E11" s="21">
        <f>MROUND(HG.15+Hg.3129*(A11-15),0.05)</f>
        <v>80.4</v>
      </c>
      <c r="F11" s="22">
        <v>11.5</v>
      </c>
      <c r="G11" s="21">
        <f>MROUND(A.15+Atc*(F11-15),0.05)</f>
        <v>48.300000000000004</v>
      </c>
      <c r="H11" s="21">
        <f>MROUND(C.15+Ctc*(F11-15),0.05)</f>
        <v>74.9</v>
      </c>
      <c r="I11" s="21">
        <f>MROUND(D.15+Dtc*(F11-15),0.05)</f>
        <v>105.85000000000001</v>
      </c>
      <c r="J11" s="21">
        <f>MROUND(HG.15+Hg.3129*(F11-15),0.05)</f>
        <v>82.65</v>
      </c>
      <c r="K11" s="22">
        <v>26.5</v>
      </c>
      <c r="L11" s="21">
        <f>MROUND(A.15+Atc*(K11-15),0.05)</f>
        <v>49.800000000000004</v>
      </c>
      <c r="M11" s="21">
        <f>MROUND(C.15+Ctc*(K11-15),0.05)</f>
        <v>77.10000000000001</v>
      </c>
      <c r="N11" s="21">
        <f>MROUND(D.15+Dtc*(K11-15),0.05)</f>
        <v>108.05000000000001</v>
      </c>
      <c r="O11" s="23">
        <f>MROUND(HG.15+Hg.3129*(K11-15),0.05)</f>
        <v>84.9</v>
      </c>
      <c r="P11" s="6"/>
    </row>
    <row r="12" spans="1:16" ht="12.75">
      <c r="A12" s="24">
        <v>-3</v>
      </c>
      <c r="B12" s="25">
        <f>MROUND(A.15+Atc*(A12-15),0.05)</f>
        <v>46.85</v>
      </c>
      <c r="C12" s="25">
        <f>MROUND(C.15+Ctc*(A12-15),0.05)</f>
        <v>72.7</v>
      </c>
      <c r="D12" s="25">
        <f>MROUND(D.15+Dtc*(A12-15),0.05)</f>
        <v>103.7</v>
      </c>
      <c r="E12" s="25">
        <f>MROUND(HG.15+Hg.3129*(A12-15),0.05)</f>
        <v>80.45</v>
      </c>
      <c r="F12" s="26">
        <v>12</v>
      </c>
      <c r="G12" s="25">
        <f>MROUND(A.15+Atc*(F12-15),0.05)</f>
        <v>48.35</v>
      </c>
      <c r="H12" s="25">
        <f>MROUND(C.15+Ctc*(F12-15),0.05)</f>
        <v>74.95</v>
      </c>
      <c r="I12" s="25">
        <f>MROUND(D.15+Dtc*(F12-15),0.05)</f>
        <v>105.9</v>
      </c>
      <c r="J12" s="25">
        <f>MROUND(HG.15+Hg.3129*(F12-15),0.05)</f>
        <v>82.7</v>
      </c>
      <c r="K12" s="26">
        <v>27</v>
      </c>
      <c r="L12" s="25">
        <f>MROUND(A.15+Atc*(K12-15),0.05)</f>
        <v>49.85</v>
      </c>
      <c r="M12" s="25">
        <f>MROUND(C.15+Ctc*(K12-15),0.05)</f>
        <v>77.2</v>
      </c>
      <c r="N12" s="25">
        <f>MROUND(D.15+Dtc*(K12-15),0.05)</f>
        <v>108.10000000000001</v>
      </c>
      <c r="O12" s="27">
        <f>MROUND(HG.15+Hg.3129*(K12-15),0.05)</f>
        <v>84.95</v>
      </c>
      <c r="P12" s="6"/>
    </row>
    <row r="13" spans="1:16" ht="12.75">
      <c r="A13" s="20">
        <v>-2.5</v>
      </c>
      <c r="B13" s="21">
        <f>MROUND(A.15+Atc*(A13-15),0.05)</f>
        <v>46.900000000000006</v>
      </c>
      <c r="C13" s="21">
        <f>MROUND(C.15+Ctc*(A13-15),0.05)</f>
        <v>72.8</v>
      </c>
      <c r="D13" s="21">
        <f>MROUND(D.15+Dtc*(A13-15),0.05)</f>
        <v>103.80000000000001</v>
      </c>
      <c r="E13" s="21">
        <f>MROUND(HG.15+Hg.3129*(A13-15),0.05)</f>
        <v>80.55000000000001</v>
      </c>
      <c r="F13" s="22">
        <v>12.5</v>
      </c>
      <c r="G13" s="21">
        <f>MROUND(A.15+Atc*(F13-15),0.05)</f>
        <v>48.400000000000006</v>
      </c>
      <c r="H13" s="21">
        <f>MROUND(C.15+Ctc*(F13-15),0.05)</f>
        <v>75.05</v>
      </c>
      <c r="I13" s="21">
        <f>MROUND(D.15+Dtc*(F13-15),0.05)</f>
        <v>106</v>
      </c>
      <c r="J13" s="21">
        <f>MROUND(HG.15+Hg.3129*(F13-15),0.05)</f>
        <v>82.80000000000001</v>
      </c>
      <c r="K13" s="22">
        <v>27.5</v>
      </c>
      <c r="L13" s="21">
        <f>MROUND(A.15+Atc*(K13-15),0.05)</f>
        <v>49.900000000000006</v>
      </c>
      <c r="M13" s="21">
        <f>MROUND(C.15+Ctc*(K13-15),0.05)</f>
        <v>77.25</v>
      </c>
      <c r="N13" s="21">
        <f>MROUND(D.15+Dtc*(K13-15),0.05)</f>
        <v>108.2</v>
      </c>
      <c r="O13" s="23">
        <f>MROUND(HG.15+Hg.3129*(K13-15),0.05)</f>
        <v>85.05000000000001</v>
      </c>
      <c r="P13" s="6"/>
    </row>
    <row r="14" spans="1:16" ht="12.75">
      <c r="A14" s="20">
        <v>-2</v>
      </c>
      <c r="B14" s="21">
        <f>MROUND(A.15+Atc*(A14-15),0.05)</f>
        <v>46.95</v>
      </c>
      <c r="C14" s="21">
        <f>MROUND(C.15+Ctc*(A14-15),0.05)</f>
        <v>72.85000000000001</v>
      </c>
      <c r="D14" s="21">
        <f>MROUND(D.15+Dtc*(A14-15),0.05)</f>
        <v>103.85000000000001</v>
      </c>
      <c r="E14" s="21">
        <f>MROUND(HG.15+Hg.3129*(A14-15),0.05)</f>
        <v>80.60000000000001</v>
      </c>
      <c r="F14" s="22">
        <v>13</v>
      </c>
      <c r="G14" s="21">
        <f>MROUND(A.15+Atc*(F14-15),0.05)</f>
        <v>48.45</v>
      </c>
      <c r="H14" s="21">
        <f>MROUND(C.15+Ctc*(F14-15),0.05)</f>
        <v>75.10000000000001</v>
      </c>
      <c r="I14" s="21">
        <f>MROUND(D.15+Dtc*(F14-15),0.05)</f>
        <v>106.05000000000001</v>
      </c>
      <c r="J14" s="21">
        <f>MROUND(HG.15+Hg.3129*(F14-15),0.05)</f>
        <v>82.85000000000001</v>
      </c>
      <c r="K14" s="22">
        <v>28</v>
      </c>
      <c r="L14" s="21">
        <f>MROUND(A.15+Atc*(K14-15),0.05)</f>
        <v>49.95</v>
      </c>
      <c r="M14" s="21">
        <f>MROUND(C.15+Ctc*(K14-15),0.05)</f>
        <v>77.35000000000001</v>
      </c>
      <c r="N14" s="21">
        <f>MROUND(D.15+Dtc*(K14-15),0.05)</f>
        <v>108.25</v>
      </c>
      <c r="O14" s="23">
        <f>MROUND(HG.15+Hg.3129*(K14-15),0.05)</f>
        <v>85.10000000000001</v>
      </c>
      <c r="P14" s="6"/>
    </row>
    <row r="15" spans="1:16" ht="12.75">
      <c r="A15" s="20">
        <v>-1.5</v>
      </c>
      <c r="B15" s="21">
        <f>MROUND(A.15+Atc*(A15-15),0.05)</f>
        <v>47</v>
      </c>
      <c r="C15" s="21">
        <f>MROUND(C.15+Ctc*(A15-15),0.05)</f>
        <v>72.95</v>
      </c>
      <c r="D15" s="21">
        <f>MROUND(D.15+Dtc*(A15-15),0.05)</f>
        <v>103.95</v>
      </c>
      <c r="E15" s="21">
        <f>MROUND(HG.15+Hg.3129*(A15-15),0.05)</f>
        <v>80.7</v>
      </c>
      <c r="F15" s="22">
        <v>13.5</v>
      </c>
      <c r="G15" s="21">
        <f>MROUND(A.15+Atc*(F15-15),0.05)</f>
        <v>48.5</v>
      </c>
      <c r="H15" s="21">
        <f>MROUND(C.15+Ctc*(F15-15),0.05)</f>
        <v>75.2</v>
      </c>
      <c r="I15" s="21">
        <f>MROUND(D.15+Dtc*(F15-15),0.05)</f>
        <v>106.15</v>
      </c>
      <c r="J15" s="21">
        <f>MROUND(HG.15+Hg.3129*(F15-15),0.05)</f>
        <v>82.95</v>
      </c>
      <c r="K15" s="22">
        <v>28.5</v>
      </c>
      <c r="L15" s="21">
        <f>MROUND(A.15+Atc*(K15-15),0.05)</f>
        <v>50</v>
      </c>
      <c r="M15" s="21">
        <f>MROUND(C.15+Ctc*(K15-15),0.05)</f>
        <v>77.4</v>
      </c>
      <c r="N15" s="21">
        <f>MROUND(D.15+Dtc*(K15-15),0.05)</f>
        <v>108.30000000000001</v>
      </c>
      <c r="O15" s="23">
        <f>MROUND(HG.15+Hg.3129*(K15-15),0.05)</f>
        <v>85.2</v>
      </c>
      <c r="P15" s="6"/>
    </row>
    <row r="16" spans="1:16" ht="12.75">
      <c r="A16" s="20">
        <v>-1</v>
      </c>
      <c r="B16" s="21">
        <f>MROUND(A.15+Atc*(A16-15),0.05)</f>
        <v>47.050000000000004</v>
      </c>
      <c r="C16" s="21">
        <f>MROUND(C.15+Ctc*(A16-15),0.05)</f>
        <v>73</v>
      </c>
      <c r="D16" s="21">
        <f>MROUND(D.15+Dtc*(A16-15),0.05)</f>
        <v>104</v>
      </c>
      <c r="E16" s="21">
        <f>MROUND(HG.15+Hg.3129*(A16-15),0.05)</f>
        <v>80.75</v>
      </c>
      <c r="F16" s="22">
        <v>14</v>
      </c>
      <c r="G16" s="21">
        <f>MROUND(A.15+Atc*(F16-15),0.05)</f>
        <v>48.550000000000004</v>
      </c>
      <c r="H16" s="21">
        <f>MROUND(C.15+Ctc*(F16-15),0.05)</f>
        <v>75.25</v>
      </c>
      <c r="I16" s="21">
        <f>MROUND(D.15+Dtc*(F16-15),0.05)</f>
        <v>106.2</v>
      </c>
      <c r="J16" s="21">
        <f>MROUND(HG.15+Hg.3129*(F16-15),0.05)</f>
        <v>83</v>
      </c>
      <c r="K16" s="22">
        <v>29</v>
      </c>
      <c r="L16" s="21">
        <f>MROUND(A.15+Atc*(K16-15),0.05)</f>
        <v>50.050000000000004</v>
      </c>
      <c r="M16" s="21">
        <f>MROUND(C.15+Ctc*(K16-15),0.05)</f>
        <v>77.5</v>
      </c>
      <c r="N16" s="21">
        <f>MROUND(D.15+Dtc*(K16-15),0.05)</f>
        <v>108.4</v>
      </c>
      <c r="O16" s="23">
        <f>MROUND(HG.15+Hg.3129*(K16-15),0.05)</f>
        <v>85.25</v>
      </c>
      <c r="P16" s="6"/>
    </row>
    <row r="17" spans="1:16" ht="12.75">
      <c r="A17" s="24">
        <v>-0.5</v>
      </c>
      <c r="B17" s="25">
        <f>MROUND(A.15+Atc*(A17-15),0.05)</f>
        <v>47.1</v>
      </c>
      <c r="C17" s="25">
        <f>MROUND(C.15+Ctc*(A17-15),0.05)</f>
        <v>73.10000000000001</v>
      </c>
      <c r="D17" s="25">
        <f>MROUND(D.15+Dtc*(A17-15),0.05)</f>
        <v>104.10000000000001</v>
      </c>
      <c r="E17" s="25">
        <f>MROUND(HG.15+Hg.3129*(A17-15),0.05)</f>
        <v>80.85000000000001</v>
      </c>
      <c r="F17" s="26">
        <v>14.5</v>
      </c>
      <c r="G17" s="25">
        <f>MROUND(A.15+Atc*(F17-15),0.05)</f>
        <v>48.6</v>
      </c>
      <c r="H17" s="25">
        <f>MROUND(C.15+Ctc*(F17-15),0.05)</f>
        <v>75.35000000000001</v>
      </c>
      <c r="I17" s="25">
        <f>MROUND(D.15+Dtc*(F17-15),0.05)</f>
        <v>106.30000000000001</v>
      </c>
      <c r="J17" s="25">
        <f>MROUND(HG.15+Hg.3129*(F17-15),0.05)</f>
        <v>83.10000000000001</v>
      </c>
      <c r="K17" s="26">
        <v>29.5</v>
      </c>
      <c r="L17" s="25">
        <f>MROUND(A.15+Atc*(K17-15),0.05)</f>
        <v>50.1</v>
      </c>
      <c r="M17" s="25">
        <f>MROUND(C.15+Ctc*(K17-15),0.05)</f>
        <v>77.55000000000001</v>
      </c>
      <c r="N17" s="25">
        <f>MROUND(D.15+Dtc*(K17-15),0.05)</f>
        <v>108.45</v>
      </c>
      <c r="O17" s="27">
        <f>MROUND(HG.15+Hg.3129*(K17-15),0.05)</f>
        <v>85.35000000000001</v>
      </c>
      <c r="P17" s="6"/>
    </row>
    <row r="18" spans="1:16" ht="12.75">
      <c r="A18" s="39">
        <v>0</v>
      </c>
      <c r="B18" s="40">
        <f>MROUND(A.15+Atc*(A18-15),0.01)</f>
        <v>47.14</v>
      </c>
      <c r="C18" s="40">
        <f>MROUND(C.15+Ctc*(A18-15),0.01)</f>
        <v>73.17</v>
      </c>
      <c r="D18" s="40">
        <f>MROUND(D.15+Dtc*(A18-15),0.01)</f>
        <v>104.16</v>
      </c>
      <c r="E18" s="40">
        <f>MROUND(HG.15+Hg.3129*(A18-15),0.01)</f>
        <v>80.9</v>
      </c>
      <c r="F18" s="28">
        <v>15</v>
      </c>
      <c r="G18" s="41">
        <f>MROUND(A.15,0.05)</f>
        <v>48.650000000000006</v>
      </c>
      <c r="H18" s="41">
        <f>MROUND(C.15,0.05)</f>
        <v>75.4</v>
      </c>
      <c r="I18" s="41">
        <f>MROUND(D.15,0.05)</f>
        <v>106.35000000000001</v>
      </c>
      <c r="J18" s="41">
        <f>MROUND(HG.15,0.05)</f>
        <v>83.15</v>
      </c>
      <c r="K18" s="22">
        <v>30</v>
      </c>
      <c r="L18" s="21">
        <f>MROUND(A.15+Atc*(K18-15),0.05)</f>
        <v>50.150000000000006</v>
      </c>
      <c r="M18" s="21">
        <f>MROUND(C.15+Ctc*(K18-15),0.05)</f>
        <v>77.65</v>
      </c>
      <c r="N18" s="21">
        <f>MROUND(D.15+Dtc*(K18-15),0.05)</f>
        <v>108.55000000000001</v>
      </c>
      <c r="O18" s="23">
        <f>MROUND(HG.15+Hg.3129*(K18-15),0.05)</f>
        <v>85.4</v>
      </c>
      <c r="P18" s="6"/>
    </row>
    <row r="19" spans="1:16" ht="12.75">
      <c r="A19" s="20">
        <v>0.5</v>
      </c>
      <c r="B19" s="21">
        <f>MROUND(A.15+Atc*(A19-15),0.05)</f>
        <v>47.2</v>
      </c>
      <c r="C19" s="21">
        <f>MROUND(C.15+Ctc*(A19-15),0.05)</f>
        <v>73.25</v>
      </c>
      <c r="D19" s="21">
        <f>MROUND(D.15+Dtc*(A19-15),0.05)</f>
        <v>104.25</v>
      </c>
      <c r="E19" s="21">
        <f>MROUND(HG.15+Hg.3129*(A19-15),0.05)</f>
        <v>81</v>
      </c>
      <c r="F19" s="22">
        <v>15.5</v>
      </c>
      <c r="G19" s="21">
        <f>MROUND(A.15+Atc*(F19-15),0.05)</f>
        <v>48.7</v>
      </c>
      <c r="H19" s="21">
        <f>MROUND(C.15+Ctc*(F19-15),0.05)</f>
        <v>75.45</v>
      </c>
      <c r="I19" s="21">
        <f>MROUND(D.15+Dtc*(F19-15),0.05)</f>
        <v>106.4</v>
      </c>
      <c r="J19" s="21">
        <f>MROUND(HG.15+Hg.3129*(F19-15),0.05)</f>
        <v>83.25</v>
      </c>
      <c r="K19" s="22">
        <v>30.5</v>
      </c>
      <c r="L19" s="21">
        <f>MROUND(A.15+Atc*(K19-15),0.05)</f>
        <v>50.2</v>
      </c>
      <c r="M19" s="21">
        <f>MROUND(C.15+Ctc*(K19-15),0.05)</f>
        <v>77.7</v>
      </c>
      <c r="N19" s="21">
        <f>MROUND(D.15+Dtc*(K19-15),0.05)</f>
        <v>108.60000000000001</v>
      </c>
      <c r="O19" s="23">
        <f>MROUND(HG.15+Hg.3129*(K19-15),0.05)</f>
        <v>85.5</v>
      </c>
      <c r="P19" s="6"/>
    </row>
    <row r="20" spans="1:16" ht="12.75">
      <c r="A20" s="20">
        <v>1</v>
      </c>
      <c r="B20" s="21">
        <f>MROUND(A.15+Atc*(A20-15),0.05)</f>
        <v>47.25</v>
      </c>
      <c r="C20" s="21">
        <f>MROUND(C.15+Ctc*(A20-15),0.05)</f>
        <v>73.3</v>
      </c>
      <c r="D20" s="21">
        <f>MROUND(D.15+Dtc*(A20-15),0.05)</f>
        <v>104.30000000000001</v>
      </c>
      <c r="E20" s="21">
        <f>MROUND(HG.15+Hg.3129*(A20-15),0.05)</f>
        <v>81.05000000000001</v>
      </c>
      <c r="F20" s="22">
        <v>16</v>
      </c>
      <c r="G20" s="21">
        <f>MROUND(A.15+Atc*(F20-15),0.05)</f>
        <v>48.75</v>
      </c>
      <c r="H20" s="21">
        <f>MROUND(C.15+Ctc*(F20-15),0.05)</f>
        <v>75.55</v>
      </c>
      <c r="I20" s="21">
        <f>MROUND(D.15+Dtc*(F20-15),0.05)</f>
        <v>106.5</v>
      </c>
      <c r="J20" s="21">
        <f>MROUND(HG.15+Hg.3129*(F20-15),0.05)</f>
        <v>83.30000000000001</v>
      </c>
      <c r="K20" s="22">
        <v>31</v>
      </c>
      <c r="L20" s="21">
        <f>MROUND(A.15+Atc*(K20-15),0.05)</f>
        <v>50.25</v>
      </c>
      <c r="M20" s="21">
        <f>MROUND(C.15+Ctc*(K20-15),0.05)</f>
        <v>77.80000000000001</v>
      </c>
      <c r="N20" s="21">
        <f>MROUND(D.15+Dtc*(K20-15),0.05)</f>
        <v>108.7</v>
      </c>
      <c r="O20" s="23">
        <f>MROUND(HG.15+Hg.3129*(K20-15),0.05)</f>
        <v>85.55000000000001</v>
      </c>
      <c r="P20" s="6"/>
    </row>
    <row r="21" spans="1:16" ht="12.75">
      <c r="A21" s="20">
        <v>1.5</v>
      </c>
      <c r="B21" s="21">
        <f>MROUND(A.15+Atc*(A21-15),0.05)</f>
        <v>47.300000000000004</v>
      </c>
      <c r="C21" s="21">
        <f>MROUND(C.15+Ctc*(A21-15),0.05)</f>
        <v>73.4</v>
      </c>
      <c r="D21" s="21">
        <f>MROUND(D.15+Dtc*(A21-15),0.05)</f>
        <v>104.4</v>
      </c>
      <c r="E21" s="21">
        <f>MROUND(HG.15+Hg.3129*(A21-15),0.05)</f>
        <v>81.15</v>
      </c>
      <c r="F21" s="22">
        <v>16.5</v>
      </c>
      <c r="G21" s="21">
        <f>MROUND(A.15+Atc*(F21-15),0.05)</f>
        <v>48.800000000000004</v>
      </c>
      <c r="H21" s="21">
        <f>MROUND(C.15+Ctc*(F21-15),0.05)</f>
        <v>75.60000000000001</v>
      </c>
      <c r="I21" s="21">
        <f>MROUND(D.15+Dtc*(F21-15),0.05)</f>
        <v>106.55000000000001</v>
      </c>
      <c r="J21" s="21">
        <f>MROUND(HG.15+Hg.3129*(F21-15),0.05)</f>
        <v>83.4</v>
      </c>
      <c r="K21" s="22">
        <v>31.5</v>
      </c>
      <c r="L21" s="21">
        <f>MROUND(A.15+Atc*(K21-15),0.05)</f>
        <v>50.300000000000004</v>
      </c>
      <c r="M21" s="21">
        <f>MROUND(C.15+Ctc*(K21-15),0.05)</f>
        <v>77.85000000000001</v>
      </c>
      <c r="N21" s="21">
        <f>MROUND(D.15+Dtc*(K21-15),0.05)</f>
        <v>108.75</v>
      </c>
      <c r="O21" s="23">
        <f>MROUND(HG.15+Hg.3129*(K21-15),0.05)</f>
        <v>85.65</v>
      </c>
      <c r="P21" s="6"/>
    </row>
    <row r="22" spans="1:16" ht="12.75">
      <c r="A22" s="24">
        <v>2</v>
      </c>
      <c r="B22" s="25">
        <f>MROUND(A.15+Atc*(A22-15),0.05)</f>
        <v>47.35</v>
      </c>
      <c r="C22" s="25">
        <f>MROUND(C.15+Ctc*(A22-15),0.05)</f>
        <v>73.45</v>
      </c>
      <c r="D22" s="25">
        <f>MROUND(D.15+Dtc*(A22-15),0.05)</f>
        <v>104.45</v>
      </c>
      <c r="E22" s="25">
        <f>MROUND(HG.15+Hg.3129*(A22-15),0.05)</f>
        <v>81.2</v>
      </c>
      <c r="F22" s="26">
        <v>17</v>
      </c>
      <c r="G22" s="25">
        <f>MROUND(A.15+Atc*(F22-15),0.05)</f>
        <v>48.85</v>
      </c>
      <c r="H22" s="25">
        <f>MROUND(C.15+Ctc*(F22-15),0.05)</f>
        <v>75.7</v>
      </c>
      <c r="I22" s="25">
        <f>MROUND(D.15+Dtc*(F22-15),0.05)</f>
        <v>106.65</v>
      </c>
      <c r="J22" s="25">
        <f>MROUND(HG.15+Hg.3129*(F22-15),0.05)</f>
        <v>83.45</v>
      </c>
      <c r="K22" s="26">
        <v>32</v>
      </c>
      <c r="L22" s="25">
        <f>MROUND(A.15+Atc*(K22-15),0.05)</f>
        <v>50.35</v>
      </c>
      <c r="M22" s="25">
        <f>MROUND(C.15+Ctc*(K22-15),0.05)</f>
        <v>77.95</v>
      </c>
      <c r="N22" s="25">
        <f>MROUND(D.15+Dtc*(K22-15),0.05)</f>
        <v>108.85000000000001</v>
      </c>
      <c r="O22" s="27">
        <f>MROUND(HG.15+Hg.3129*(K22-15),0.05)</f>
        <v>85.7</v>
      </c>
      <c r="P22" s="6"/>
    </row>
    <row r="23" spans="1:16" ht="12.75">
      <c r="A23" s="20">
        <v>2.5</v>
      </c>
      <c r="B23" s="21">
        <f>MROUND(A.15+Atc*(A23-15),0.05)</f>
        <v>47.400000000000006</v>
      </c>
      <c r="C23" s="21">
        <f>MROUND(C.15+Ctc*(A23-15),0.05)</f>
        <v>73.55</v>
      </c>
      <c r="D23" s="21">
        <f>MROUND(D.15+Dtc*(A23-15),0.05)</f>
        <v>104.5</v>
      </c>
      <c r="E23" s="21">
        <f>MROUND(HG.15+Hg.3129*(A23-15),0.05)</f>
        <v>81.30000000000001</v>
      </c>
      <c r="F23" s="22">
        <v>17.5</v>
      </c>
      <c r="G23" s="21">
        <f>MROUND(A.15+Atc*(F23-15),0.05)</f>
        <v>48.900000000000006</v>
      </c>
      <c r="H23" s="21">
        <f>MROUND(C.15+Ctc*(F23-15),0.05)</f>
        <v>75.75</v>
      </c>
      <c r="I23" s="21">
        <f>MROUND(D.15+Dtc*(F23-15),0.05)</f>
        <v>106.7</v>
      </c>
      <c r="J23" s="21">
        <f>MROUND(HG.15+Hg.3129*(F23-15),0.05)</f>
        <v>83.55000000000001</v>
      </c>
      <c r="K23" s="22">
        <v>32.5</v>
      </c>
      <c r="L23" s="21">
        <f>MROUND(A.15+Atc*(K23-15),0.05)</f>
        <v>50.400000000000006</v>
      </c>
      <c r="M23" s="21">
        <f>MROUND(C.15+Ctc*(K23-15),0.05)</f>
        <v>78</v>
      </c>
      <c r="N23" s="21">
        <f>MROUND(D.15+Dtc*(K23-15),0.05)</f>
        <v>108.9</v>
      </c>
      <c r="O23" s="23">
        <f>MROUND(HG.15+Hg.3129*(K23-15),0.05)</f>
        <v>85.80000000000001</v>
      </c>
      <c r="P23" s="6"/>
    </row>
    <row r="24" spans="1:16" ht="12.75">
      <c r="A24" s="20">
        <v>3</v>
      </c>
      <c r="B24" s="21">
        <f>MROUND(A.15+Atc*(A24-15),0.05)</f>
        <v>47.45</v>
      </c>
      <c r="C24" s="21">
        <f>MROUND(C.15+Ctc*(A24-15),0.05)</f>
        <v>73.60000000000001</v>
      </c>
      <c r="D24" s="21">
        <f>MROUND(D.15+Dtc*(A24-15),0.05)</f>
        <v>104.60000000000001</v>
      </c>
      <c r="E24" s="21">
        <f>MROUND(HG.15+Hg.3129*(A24-15),0.05)</f>
        <v>81.35000000000001</v>
      </c>
      <c r="F24" s="22">
        <v>18</v>
      </c>
      <c r="G24" s="21">
        <f>MROUND(A.15+Atc*(F24-15),0.05)</f>
        <v>48.95</v>
      </c>
      <c r="H24" s="21">
        <f>MROUND(C.15+Ctc*(F24-15),0.05)</f>
        <v>75.85000000000001</v>
      </c>
      <c r="I24" s="21">
        <f>MROUND(D.15+Dtc*(F24-15),0.05)</f>
        <v>106.80000000000001</v>
      </c>
      <c r="J24" s="21">
        <f>MROUND(HG.15+Hg.3129*(F24-15),0.05)</f>
        <v>83.60000000000001</v>
      </c>
      <c r="K24" s="22">
        <v>33</v>
      </c>
      <c r="L24" s="21">
        <f>MROUND(A.15+Atc*(K24-15),0.05)</f>
        <v>50.45</v>
      </c>
      <c r="M24" s="21">
        <f>MROUND(C.15+Ctc*(K24-15),0.05)</f>
        <v>78.10000000000001</v>
      </c>
      <c r="N24" s="21">
        <f>MROUND(D.15+Dtc*(K24-15),0.05)</f>
        <v>109</v>
      </c>
      <c r="O24" s="23">
        <f>MROUND(HG.15+Hg.3129*(K24-15),0.05)</f>
        <v>85.85000000000001</v>
      </c>
      <c r="P24" s="6"/>
    </row>
    <row r="25" spans="1:16" ht="12.75">
      <c r="A25" s="20">
        <v>3.5</v>
      </c>
      <c r="B25" s="21">
        <f>MROUND(A.15+Atc*(A25-15),0.05)</f>
        <v>47.5</v>
      </c>
      <c r="C25" s="21">
        <f>MROUND(C.15+Ctc*(A25-15),0.05)</f>
        <v>73.7</v>
      </c>
      <c r="D25" s="21">
        <f>MROUND(D.15+Dtc*(A25-15),0.05)</f>
        <v>104.65</v>
      </c>
      <c r="E25" s="21">
        <f>MROUND(HG.15+Hg.3129*(A25-15),0.05)</f>
        <v>81.45</v>
      </c>
      <c r="F25" s="22">
        <v>18.5</v>
      </c>
      <c r="G25" s="21">
        <f>MROUND(A.15+Atc*(F25-15),0.05)</f>
        <v>49</v>
      </c>
      <c r="H25" s="21">
        <f>MROUND(C.15+Ctc*(F25-15),0.05)</f>
        <v>75.9</v>
      </c>
      <c r="I25" s="21">
        <f>MROUND(D.15+Dtc*(F25-15),0.05)</f>
        <v>106.85000000000001</v>
      </c>
      <c r="J25" s="21">
        <f>MROUND(HG.15+Hg.3129*(F25-15),0.05)</f>
        <v>83.7</v>
      </c>
      <c r="K25" s="22">
        <v>33.5</v>
      </c>
      <c r="L25" s="21">
        <f>MROUND(A.15+Atc*(K25-15),0.05)</f>
        <v>50.5</v>
      </c>
      <c r="M25" s="21">
        <f>MROUND(C.15+Ctc*(K25-15),0.05)</f>
        <v>78.15</v>
      </c>
      <c r="N25" s="21">
        <f>MROUND(D.15+Dtc*(K25-15),0.05)</f>
        <v>109.05000000000001</v>
      </c>
      <c r="O25" s="23">
        <f>MROUND(HG.15+Hg.3129*(K25-15),0.05)</f>
        <v>85.95</v>
      </c>
      <c r="P25" s="6"/>
    </row>
    <row r="26" spans="1:16" ht="12.75">
      <c r="A26" s="20">
        <v>4</v>
      </c>
      <c r="B26" s="21">
        <f>MROUND(A.15+Atc*(A26-15),0.05)</f>
        <v>47.550000000000004</v>
      </c>
      <c r="C26" s="21">
        <f>MROUND(C.15+Ctc*(A26-15),0.05)</f>
        <v>73.75</v>
      </c>
      <c r="D26" s="21">
        <f>MROUND(D.15+Dtc*(A26-15),0.05)</f>
        <v>104.75</v>
      </c>
      <c r="E26" s="21">
        <f>MROUND(HG.15+Hg.3129*(A26-15),0.05)</f>
        <v>81.5</v>
      </c>
      <c r="F26" s="22">
        <v>19</v>
      </c>
      <c r="G26" s="21">
        <f>MROUND(A.15+Atc*(F26-15),0.05)</f>
        <v>49.050000000000004</v>
      </c>
      <c r="H26" s="21">
        <f>MROUND(C.15+Ctc*(F26-15),0.05)</f>
        <v>76</v>
      </c>
      <c r="I26" s="21">
        <f>MROUND(D.15+Dtc*(F26-15),0.05)</f>
        <v>106.95</v>
      </c>
      <c r="J26" s="21">
        <f>MROUND(HG.15+Hg.3129*(F26-15),0.05)</f>
        <v>83.75</v>
      </c>
      <c r="K26" s="22">
        <v>34</v>
      </c>
      <c r="L26" s="21">
        <f>MROUND(A.15+Atc*(K26-15),0.05)</f>
        <v>50.550000000000004</v>
      </c>
      <c r="M26" s="21">
        <f>MROUND(C.15+Ctc*(K26-15),0.05)</f>
        <v>78.25</v>
      </c>
      <c r="N26" s="21">
        <f>MROUND(D.15+Dtc*(K26-15),0.05)</f>
        <v>109.10000000000001</v>
      </c>
      <c r="O26" s="23">
        <f>MROUND(HG.15+Hg.3129*(K26-15),0.05)</f>
        <v>86</v>
      </c>
      <c r="P26" s="6"/>
    </row>
    <row r="27" spans="1:16" ht="12.75">
      <c r="A27" s="24">
        <v>4.5</v>
      </c>
      <c r="B27" s="25">
        <f>MROUND(A.15+Atc*(A27-15),0.05)</f>
        <v>47.6</v>
      </c>
      <c r="C27" s="25">
        <f>MROUND(C.15+Ctc*(A27-15),0.05)</f>
        <v>73.85000000000001</v>
      </c>
      <c r="D27" s="25">
        <f>MROUND(D.15+Dtc*(A27-15),0.05)</f>
        <v>104.80000000000001</v>
      </c>
      <c r="E27" s="25">
        <f>MROUND(HG.15+Hg.3129*(A27-15),0.05)</f>
        <v>81.60000000000001</v>
      </c>
      <c r="F27" s="26">
        <v>19.5</v>
      </c>
      <c r="G27" s="25">
        <f>MROUND(A.15+Atc*(F27-15),0.05)</f>
        <v>49.1</v>
      </c>
      <c r="H27" s="25">
        <f>MROUND(C.15+Ctc*(F27-15),0.05)</f>
        <v>76.05</v>
      </c>
      <c r="I27" s="25">
        <f>MROUND(D.15+Dtc*(F27-15),0.05)</f>
        <v>107</v>
      </c>
      <c r="J27" s="25">
        <f>MROUND(HG.15+Hg.3129*(F27-15),0.05)</f>
        <v>83.85000000000001</v>
      </c>
      <c r="K27" s="26">
        <v>34.5</v>
      </c>
      <c r="L27" s="25">
        <f>MROUND(A.15+Atc*(K27-15),0.05)</f>
        <v>50.6</v>
      </c>
      <c r="M27" s="25">
        <f>MROUND(C.15+Ctc*(K27-15),0.05)</f>
        <v>78.30000000000001</v>
      </c>
      <c r="N27" s="25">
        <f>MROUND(D.15+Dtc*(K27-15),0.05)</f>
        <v>109.2</v>
      </c>
      <c r="O27" s="27">
        <f>MROUND(HG.15+Hg.3129*(K27-15),0.05)</f>
        <v>86.10000000000001</v>
      </c>
      <c r="P27" s="6"/>
    </row>
    <row r="28" spans="1:16" ht="12.75">
      <c r="A28" s="20">
        <v>5</v>
      </c>
      <c r="B28" s="21">
        <f>MROUND(A.15+Atc*(A28-15),0.05)</f>
        <v>47.650000000000006</v>
      </c>
      <c r="C28" s="21">
        <f>MROUND(C.15+Ctc*(A28-15),0.05)</f>
        <v>73.9</v>
      </c>
      <c r="D28" s="21">
        <f>MROUND(D.15+Dtc*(A28-15),0.05)</f>
        <v>104.9</v>
      </c>
      <c r="E28" s="21">
        <f>MROUND(HG.15+Hg.3129*(A28-15),0.05)</f>
        <v>81.65</v>
      </c>
      <c r="F28" s="22">
        <v>20</v>
      </c>
      <c r="G28" s="21">
        <f>MROUND(A.15+Atc*(F28-15),0.05)</f>
        <v>49.150000000000006</v>
      </c>
      <c r="H28" s="21">
        <f>MROUND(C.15+Ctc*(F28-15),0.05)</f>
        <v>76.15</v>
      </c>
      <c r="I28" s="21">
        <f>MROUND(D.15+Dtc*(F28-15),0.05)</f>
        <v>107.10000000000001</v>
      </c>
      <c r="J28" s="21">
        <f>MROUND(HG.15+Hg.3129*(F28-15),0.05)</f>
        <v>83.9</v>
      </c>
      <c r="K28" s="22">
        <v>35</v>
      </c>
      <c r="L28" s="21">
        <f>MROUND(A.15+Atc*(K28-15),0.05)</f>
        <v>50.650000000000006</v>
      </c>
      <c r="M28" s="21">
        <f>MROUND(C.15+Ctc*(K28-15),0.05)</f>
        <v>78.4</v>
      </c>
      <c r="N28" s="21">
        <f>MROUND(D.15+Dtc*(K28-15),0.05)</f>
        <v>109.25</v>
      </c>
      <c r="O28" s="23">
        <f>MROUND(HG.15+Hg.3129*(K28-15),0.05)</f>
        <v>86.15</v>
      </c>
      <c r="P28" s="6"/>
    </row>
    <row r="29" spans="1:16" ht="12.75">
      <c r="A29" s="20">
        <v>5.5</v>
      </c>
      <c r="B29" s="21">
        <f>MROUND(A.15+Atc*(A29-15),0.05)</f>
        <v>47.7</v>
      </c>
      <c r="C29" s="21">
        <f>MROUND(C.15+Ctc*(A29-15),0.05)</f>
        <v>74</v>
      </c>
      <c r="D29" s="21">
        <f>MROUND(D.15+Dtc*(A29-15),0.05)</f>
        <v>104.95</v>
      </c>
      <c r="E29" s="21">
        <f>MROUND(HG.15+Hg.3129*(A29-15),0.05)</f>
        <v>81.75</v>
      </c>
      <c r="F29" s="22">
        <v>20.5</v>
      </c>
      <c r="G29" s="21">
        <f>MROUND(A.15+Atc*(F29-15),0.05)</f>
        <v>49.2</v>
      </c>
      <c r="H29" s="21">
        <f>MROUND(C.15+Ctc*(F29-15),0.05)</f>
        <v>76.2</v>
      </c>
      <c r="I29" s="21">
        <f>MROUND(D.15+Dtc*(F29-15),0.05)</f>
        <v>107.15</v>
      </c>
      <c r="J29" s="21">
        <f>MROUND(HG.15+Hg.3129*(F29-15),0.05)</f>
        <v>84</v>
      </c>
      <c r="K29" s="22">
        <v>35.5</v>
      </c>
      <c r="L29" s="21">
        <f>MROUND(A.15+Atc*(K29-15),0.05)</f>
        <v>50.7</v>
      </c>
      <c r="M29" s="21">
        <f>MROUND(C.15+Ctc*(K29-15),0.05)</f>
        <v>78.45</v>
      </c>
      <c r="N29" s="21">
        <f>MROUND(D.15+Dtc*(K29-15),0.05)</f>
        <v>109.35000000000001</v>
      </c>
      <c r="O29" s="23">
        <f>MROUND(HG.15+Hg.3129*(K29-15),0.05)</f>
        <v>86.25</v>
      </c>
      <c r="P29" s="6"/>
    </row>
    <row r="30" spans="1:16" ht="12.75">
      <c r="A30" s="20">
        <v>6</v>
      </c>
      <c r="B30" s="21">
        <f>MROUND(A.15+Atc*(A30-15),0.05)</f>
        <v>47.75</v>
      </c>
      <c r="C30" s="21">
        <f>MROUND(C.15+Ctc*(A30-15),0.05)</f>
        <v>74.05</v>
      </c>
      <c r="D30" s="21">
        <f>MROUND(D.15+Dtc*(A30-15),0.05)</f>
        <v>105.05000000000001</v>
      </c>
      <c r="E30" s="21">
        <f>MROUND(HG.15+Hg.3129*(A30-15),0.05)</f>
        <v>81.80000000000001</v>
      </c>
      <c r="F30" s="22">
        <v>21</v>
      </c>
      <c r="G30" s="21">
        <f>MROUND(A.15+Atc*(F30-15),0.05)</f>
        <v>49.25</v>
      </c>
      <c r="H30" s="21">
        <f>MROUND(C.15+Ctc*(F30-15),0.05)</f>
        <v>76.3</v>
      </c>
      <c r="I30" s="21">
        <f>MROUND(D.15+Dtc*(F30-15),0.05)</f>
        <v>107.25</v>
      </c>
      <c r="J30" s="21">
        <f>MROUND(HG.15+Hg.3129*(F30-15),0.05)</f>
        <v>84.05000000000001</v>
      </c>
      <c r="K30" s="22">
        <v>36</v>
      </c>
      <c r="L30" s="21">
        <f>MROUND(A.15+Atc*(K30-15),0.05)</f>
        <v>50.75</v>
      </c>
      <c r="M30" s="21">
        <f>MROUND(C.15+Ctc*(K30-15),0.05)</f>
        <v>78.55000000000001</v>
      </c>
      <c r="N30" s="21">
        <f>MROUND(D.15+Dtc*(K30-15),0.05)</f>
        <v>109.4</v>
      </c>
      <c r="O30" s="23">
        <f>MROUND(HG.15+Hg.3129*(K30-15),0.05)</f>
        <v>86.30000000000001</v>
      </c>
      <c r="P30" s="6"/>
    </row>
    <row r="31" spans="1:16" ht="12.75">
      <c r="A31" s="20">
        <v>6.5</v>
      </c>
      <c r="B31" s="21">
        <f>MROUND(A.15+Atc*(A31-15),0.05)</f>
        <v>47.800000000000004</v>
      </c>
      <c r="C31" s="21">
        <f>MROUND(C.15+Ctc*(A31-15),0.05)</f>
        <v>74.15</v>
      </c>
      <c r="D31" s="21">
        <f>MROUND(D.15+Dtc*(A31-15),0.05)</f>
        <v>105.10000000000001</v>
      </c>
      <c r="E31" s="21">
        <f>MROUND(HG.15+Hg.3129*(A31-15),0.05)</f>
        <v>81.9</v>
      </c>
      <c r="F31" s="22">
        <v>21.5</v>
      </c>
      <c r="G31" s="21">
        <f>MROUND(A.15+Atc*(F31-15),0.05)</f>
        <v>49.300000000000004</v>
      </c>
      <c r="H31" s="21">
        <f>MROUND(C.15+Ctc*(F31-15),0.05)</f>
        <v>76.35000000000001</v>
      </c>
      <c r="I31" s="21">
        <f>MROUND(D.15+Dtc*(F31-15),0.05)</f>
        <v>107.30000000000001</v>
      </c>
      <c r="J31" s="21">
        <f>MROUND(HG.15+Hg.3129*(F31-15),0.05)</f>
        <v>84.15</v>
      </c>
      <c r="K31" s="22">
        <v>36.5</v>
      </c>
      <c r="L31" s="21">
        <f>MROUND(A.15+Atc*(K31-15),0.05)</f>
        <v>50.800000000000004</v>
      </c>
      <c r="M31" s="21">
        <f>MROUND(C.15+Ctc*(K31-15),0.05)</f>
        <v>78.60000000000001</v>
      </c>
      <c r="N31" s="21">
        <f>MROUND(D.15+Dtc*(K31-15),0.05)</f>
        <v>109.5</v>
      </c>
      <c r="O31" s="23">
        <f>MROUND(HG.15+Hg.3129*(K31-15),0.05)</f>
        <v>86.4</v>
      </c>
      <c r="P31" s="6"/>
    </row>
    <row r="32" spans="1:16" ht="12.75">
      <c r="A32" s="24">
        <v>7</v>
      </c>
      <c r="B32" s="25">
        <f>MROUND(A.15+Atc*(A32-15),0.05)</f>
        <v>47.85</v>
      </c>
      <c r="C32" s="25">
        <f>MROUND(C.15+Ctc*(A32-15),0.05)</f>
        <v>74.2</v>
      </c>
      <c r="D32" s="25">
        <f>MROUND(D.15+Dtc*(A32-15),0.05)</f>
        <v>105.2</v>
      </c>
      <c r="E32" s="25">
        <f>MROUND(HG.15+Hg.3129*(A32-15),0.05)</f>
        <v>81.95</v>
      </c>
      <c r="F32" s="26">
        <v>22</v>
      </c>
      <c r="G32" s="25">
        <f>MROUND(A.15+Atc*(F32-15),0.05)</f>
        <v>49.35</v>
      </c>
      <c r="H32" s="25">
        <f>MROUND(C.15+Ctc*(F32-15),0.05)</f>
        <v>76.45</v>
      </c>
      <c r="I32" s="25">
        <f>MROUND(D.15+Dtc*(F32-15),0.05)</f>
        <v>107.35000000000001</v>
      </c>
      <c r="J32" s="25">
        <f>MROUND(HG.15+Hg.3129*(F32-15),0.05)</f>
        <v>84.2</v>
      </c>
      <c r="K32" s="26">
        <v>37</v>
      </c>
      <c r="L32" s="25">
        <f>MROUND(A.15+Atc*(K32-15),0.05)</f>
        <v>50.85</v>
      </c>
      <c r="M32" s="25">
        <f>MROUND(C.15+Ctc*(K32-15),0.05)</f>
        <v>78.7</v>
      </c>
      <c r="N32" s="25">
        <f>MROUND(D.15+Dtc*(K32-15),0.05)</f>
        <v>109.55000000000001</v>
      </c>
      <c r="O32" s="27">
        <f>MROUND(HG.15+Hg.3129*(K32-15),0.05)</f>
        <v>86.45</v>
      </c>
      <c r="P32" s="6"/>
    </row>
    <row r="33" spans="1:16" ht="12.75">
      <c r="A33" s="20">
        <v>7.5</v>
      </c>
      <c r="B33" s="21">
        <f>MROUND(A.15+Atc*(A33-15),0.05)</f>
        <v>47.900000000000006</v>
      </c>
      <c r="C33" s="21">
        <f>MROUND(C.15+Ctc*(A33-15),0.05)</f>
        <v>74.3</v>
      </c>
      <c r="D33" s="21">
        <f>MROUND(D.15+Dtc*(A33-15),0.05)</f>
        <v>105.25</v>
      </c>
      <c r="E33" s="21">
        <f>MROUND(HG.15+Hg.3129*(A33-15),0.05)</f>
        <v>82.05000000000001</v>
      </c>
      <c r="F33" s="29">
        <v>22.5</v>
      </c>
      <c r="G33" s="21">
        <f>MROUND(A.15+Atc*(F33-15),0.05)</f>
        <v>49.400000000000006</v>
      </c>
      <c r="H33" s="21">
        <f>MROUND(C.15+Ctc*(F33-15),0.05)</f>
        <v>76.5</v>
      </c>
      <c r="I33" s="21">
        <f>MROUND(D.15+Dtc*(F33-15),0.05)</f>
        <v>107.45</v>
      </c>
      <c r="J33" s="21">
        <f>MROUND(HG.15+Hg.3129*(F33-15),0.05)</f>
        <v>84.30000000000001</v>
      </c>
      <c r="K33" s="22">
        <v>37.5</v>
      </c>
      <c r="L33" s="21">
        <f>MROUND(A.15+Atc*(K33-15),0.05)</f>
        <v>50.900000000000006</v>
      </c>
      <c r="M33" s="21">
        <f>MROUND(C.15+Ctc*(K33-15),0.05)</f>
        <v>78.75</v>
      </c>
      <c r="N33" s="21">
        <f>MROUND(D.15+Dtc*(K33-15),0.05)</f>
        <v>109.65</v>
      </c>
      <c r="O33" s="23">
        <f>MROUND(HG.15+Hg.3129*(K33-15),0.05)</f>
        <v>86.55000000000001</v>
      </c>
      <c r="P33" s="6"/>
    </row>
    <row r="34" spans="1:16" ht="12.75">
      <c r="A34" s="20">
        <v>8</v>
      </c>
      <c r="B34" s="21">
        <f>MROUND(A.15+Atc*(A34-15),0.05)</f>
        <v>47.95</v>
      </c>
      <c r="C34" s="21">
        <f>MROUND(C.15+Ctc*(A34-15),0.05)</f>
        <v>74.35000000000001</v>
      </c>
      <c r="D34" s="21">
        <f>MROUND(D.15+Dtc*(A34-15),0.05)</f>
        <v>105.35000000000001</v>
      </c>
      <c r="E34" s="21">
        <f>MROUND(HG.15+Hg.3129*(A34-15),0.05)</f>
        <v>82.10000000000001</v>
      </c>
      <c r="F34" s="22">
        <v>23</v>
      </c>
      <c r="G34" s="21">
        <f>MROUND(A.15+Atc*(F34-15),0.05)</f>
        <v>49.45</v>
      </c>
      <c r="H34" s="21">
        <f>MROUND(C.15+Ctc*(F34-15),0.05)</f>
        <v>76.60000000000001</v>
      </c>
      <c r="I34" s="21">
        <f>MROUND(D.15+Dtc*(F34-15),0.05)</f>
        <v>107.5</v>
      </c>
      <c r="J34" s="21">
        <f>MROUND(HG.15+Hg.3129*(F34-15),0.05)</f>
        <v>84.35000000000001</v>
      </c>
      <c r="K34" s="22">
        <v>38</v>
      </c>
      <c r="L34" s="21">
        <f>MROUND(A.15+Atc*(K34-15),0.05)</f>
        <v>50.95</v>
      </c>
      <c r="M34" s="21">
        <f>MROUND(C.15+Ctc*(K34-15),0.05)</f>
        <v>78.85000000000001</v>
      </c>
      <c r="N34" s="21">
        <f>MROUND(D.15+Dtc*(K34-15),0.05)</f>
        <v>109.7</v>
      </c>
      <c r="O34" s="23">
        <f>MROUND(HG.15+Hg.3129*(K34-15),0.05)</f>
        <v>86.60000000000001</v>
      </c>
      <c r="P34" s="6"/>
    </row>
    <row r="35" spans="1:16" ht="12.75">
      <c r="A35" s="20">
        <v>8.5</v>
      </c>
      <c r="B35" s="21">
        <f>MROUND(A.15+Atc*(A35-15),0.05)</f>
        <v>48</v>
      </c>
      <c r="C35" s="21">
        <f>MROUND(C.15+Ctc*(A35-15),0.05)</f>
        <v>74.45</v>
      </c>
      <c r="D35" s="21">
        <f>MROUND(D.15+Dtc*(A35-15),0.05)</f>
        <v>105.4</v>
      </c>
      <c r="E35" s="21">
        <f>MROUND(HG.15+Hg.3129*(A35-15),0.05)</f>
        <v>82.2</v>
      </c>
      <c r="F35" s="22">
        <v>23.5</v>
      </c>
      <c r="G35" s="21">
        <f>MROUND(A.15+Atc*(F35-15),0.05)</f>
        <v>49.5</v>
      </c>
      <c r="H35" s="21">
        <f>MROUND(C.15+Ctc*(F35-15),0.05)</f>
        <v>76.65</v>
      </c>
      <c r="I35" s="21">
        <f>MROUND(D.15+Dtc*(F35-15),0.05)</f>
        <v>107.60000000000001</v>
      </c>
      <c r="J35" s="21">
        <f>MROUND(HG.15+Hg.3129*(F35-15),0.05)</f>
        <v>84.45</v>
      </c>
      <c r="K35" s="22">
        <v>38.5</v>
      </c>
      <c r="L35" s="21">
        <f>MROUND(A.15+Atc*(K35-15),0.05)</f>
        <v>51</v>
      </c>
      <c r="M35" s="21">
        <f>MROUND(C.15+Ctc*(K35-15),0.05)</f>
        <v>78.9</v>
      </c>
      <c r="N35" s="21">
        <f>MROUND(D.15+Dtc*(K35-15),0.05)</f>
        <v>109.80000000000001</v>
      </c>
      <c r="O35" s="23">
        <f>MROUND(HG.15+Hg.3129*(K35-15),0.05)</f>
        <v>86.7</v>
      </c>
      <c r="P35" s="6"/>
    </row>
    <row r="36" spans="1:16" ht="12.75">
      <c r="A36" s="20">
        <v>9</v>
      </c>
      <c r="B36" s="21">
        <f>MROUND(A.15+Atc*(A36-15),0.05)</f>
        <v>48.050000000000004</v>
      </c>
      <c r="C36" s="21">
        <f>MROUND(C.15+Ctc*(A36-15),0.05)</f>
        <v>74.5</v>
      </c>
      <c r="D36" s="21">
        <f>MROUND(D.15+Dtc*(A36-15),0.05)</f>
        <v>105.45</v>
      </c>
      <c r="E36" s="21">
        <f>MROUND(HG.15+Hg.3129*(A36-15),0.05)</f>
        <v>82.25</v>
      </c>
      <c r="F36" s="22">
        <v>24</v>
      </c>
      <c r="G36" s="21">
        <f>MROUND(A.15+Atc*(F36-15),0.05)</f>
        <v>49.550000000000004</v>
      </c>
      <c r="H36" s="21">
        <f>MROUND(C.15+Ctc*(F36-15),0.05)</f>
        <v>76.75</v>
      </c>
      <c r="I36" s="21">
        <f>MROUND(D.15+Dtc*(F36-15),0.05)</f>
        <v>107.65</v>
      </c>
      <c r="J36" s="21">
        <f>MROUND(HG.15+Hg.3129*(F36-15),0.05)</f>
        <v>84.5</v>
      </c>
      <c r="K36" s="22">
        <v>39</v>
      </c>
      <c r="L36" s="21">
        <f>MROUND(A.15+Atc*(K36-15),0.05)</f>
        <v>51.050000000000004</v>
      </c>
      <c r="M36" s="21">
        <f>MROUND(C.15+Ctc*(K36-15),0.05)</f>
        <v>79</v>
      </c>
      <c r="N36" s="21">
        <f>MROUND(D.15+Dtc*(K36-15),0.05)</f>
        <v>109.85000000000001</v>
      </c>
      <c r="O36" s="23">
        <f>MROUND(HG.15+Hg.3129*(K36-15),0.05)</f>
        <v>86.75</v>
      </c>
      <c r="P36" s="6"/>
    </row>
    <row r="37" spans="1:16" ht="13.5" thickBot="1">
      <c r="A37" s="30">
        <v>9.5</v>
      </c>
      <c r="B37" s="31">
        <f>MROUND(A.15+Atc*(A37-15),0.05)</f>
        <v>48.1</v>
      </c>
      <c r="C37" s="31">
        <f>MROUND(C.15+Ctc*(A37-15),0.05)</f>
        <v>74.60000000000001</v>
      </c>
      <c r="D37" s="31">
        <f>MROUND(D.15+Dtc*(A37-15),0.05)</f>
        <v>105.55000000000001</v>
      </c>
      <c r="E37" s="31">
        <f>MROUND(HG.15+Hg.3129*(A37-15),0.05)</f>
        <v>82.35000000000001</v>
      </c>
      <c r="F37" s="32">
        <v>24.5</v>
      </c>
      <c r="G37" s="31">
        <f>MROUND(A.15+Atc*(F37-15),0.05)</f>
        <v>49.6</v>
      </c>
      <c r="H37" s="31">
        <f>MROUND(C.15+Ctc*(F37-15),0.05)</f>
        <v>76.80000000000001</v>
      </c>
      <c r="I37" s="31">
        <f>MROUND(D.15+Dtc*(F37-15),0.05)</f>
        <v>107.75</v>
      </c>
      <c r="J37" s="31">
        <f>MROUND(HG.15+Hg.3129*(F37-15),0.05)</f>
        <v>84.60000000000001</v>
      </c>
      <c r="K37" s="32">
        <v>39.5</v>
      </c>
      <c r="L37" s="31">
        <f>MROUND(A.15+Atc*(K37-15),0.05)</f>
        <v>51.1</v>
      </c>
      <c r="M37" s="31">
        <f>MROUND(C.15+Ctc*(K37-15),0.05)</f>
        <v>79.05000000000001</v>
      </c>
      <c r="N37" s="31">
        <f>MROUND(D.15+Dtc*(K37-15),0.05)</f>
        <v>109.95</v>
      </c>
      <c r="O37" s="33">
        <f>MROUND(HG.15+Hg.3129*(K37-15),0.05)</f>
        <v>86.85000000000001</v>
      </c>
      <c r="P37" s="6"/>
    </row>
    <row r="38" spans="1:16" ht="14.25" thickBot="1" thickTop="1">
      <c r="A38" s="34" t="s">
        <v>12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6.5" thickBot="1">
      <c r="A39"/>
      <c r="B39" s="37" t="s">
        <v>13</v>
      </c>
      <c r="C39" s="44"/>
      <c r="D39" s="9"/>
      <c r="E39" s="8"/>
      <c r="F39"/>
      <c r="G39" s="8"/>
      <c r="H39" s="8"/>
      <c r="I39" s="8"/>
      <c r="J39" s="8"/>
      <c r="K39" s="8"/>
      <c r="L39" s="8"/>
      <c r="M39" s="8"/>
      <c r="N39" s="8"/>
      <c r="O39" s="8"/>
      <c r="P39" s="6"/>
    </row>
    <row r="40" ht="12.75">
      <c r="D40" s="38"/>
    </row>
  </sheetData>
  <printOptions horizontalCentered="1" verticalCentered="1"/>
  <pageMargins left="0.7874015748031497" right="0.7874015748031497" top="0.45" bottom="0.35433070866141736" header="0.2755905511811024" footer="0.2362204724409449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C40" sqref="C40"/>
    </sheetView>
  </sheetViews>
  <sheetFormatPr defaultColWidth="9.140625" defaultRowHeight="12.75"/>
  <cols>
    <col min="1" max="1" width="11.28125" style="1" customWidth="1"/>
    <col min="2" max="5" width="6.8515625" style="3" customWidth="1"/>
    <col min="6" max="6" width="11.28125" style="3" customWidth="1"/>
    <col min="7" max="10" width="6.8515625" style="3" customWidth="1"/>
    <col min="11" max="11" width="11.28125" style="3" customWidth="1"/>
    <col min="12" max="15" width="6.8515625" style="3" customWidth="1"/>
  </cols>
  <sheetData>
    <row r="1" spans="1:16" ht="1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2.75">
      <c r="A2" s="7"/>
      <c r="B2" s="8"/>
      <c r="C2" s="8"/>
      <c r="D2" s="8"/>
      <c r="E2" s="8"/>
      <c r="F2" s="8"/>
      <c r="G2" s="8"/>
      <c r="H2" s="8"/>
      <c r="I2" s="8"/>
      <c r="J2" s="8"/>
      <c r="K2" s="9" t="s">
        <v>16</v>
      </c>
      <c r="L2" s="8"/>
      <c r="M2" s="8"/>
      <c r="N2" s="8"/>
      <c r="O2" s="8"/>
      <c r="P2" s="6"/>
    </row>
    <row r="3" spans="1:16" ht="12.75">
      <c r="A3" s="7"/>
      <c r="B3" s="8"/>
      <c r="C3" s="8"/>
      <c r="D3" s="8"/>
      <c r="E3" s="8"/>
      <c r="F3" s="8"/>
      <c r="G3" s="8"/>
      <c r="H3" s="8"/>
      <c r="I3" s="8"/>
      <c r="J3" s="8"/>
      <c r="K3" s="9" t="s">
        <v>17</v>
      </c>
      <c r="L3" s="8"/>
      <c r="M3" s="8"/>
      <c r="N3" s="8"/>
      <c r="O3" s="8"/>
      <c r="P3" s="6"/>
    </row>
    <row r="4" spans="1:16" ht="12.75">
      <c r="A4" s="7"/>
      <c r="B4" s="8"/>
      <c r="C4" s="8"/>
      <c r="D4" s="8"/>
      <c r="E4" s="8"/>
      <c r="F4" s="8"/>
      <c r="G4" s="8"/>
      <c r="H4" s="8"/>
      <c r="I4" s="8"/>
      <c r="J4" s="8"/>
      <c r="K4" s="10">
        <v>34380</v>
      </c>
      <c r="L4" s="8"/>
      <c r="M4" s="8"/>
      <c r="N4" s="8"/>
      <c r="O4" s="8"/>
      <c r="P4" s="6"/>
    </row>
    <row r="5" spans="1:16" ht="12.75">
      <c r="A5" s="11" t="s">
        <v>1</v>
      </c>
      <c r="B5" s="8"/>
      <c r="C5" s="8"/>
      <c r="D5" s="8"/>
      <c r="E5" s="42">
        <f>48.65+(E6/L6)*C39</f>
        <v>48.986666666666665</v>
      </c>
      <c r="F5" s="8"/>
      <c r="G5" s="35">
        <f>75.4+(G6/L6)*C39</f>
        <v>75.89666666666668</v>
      </c>
      <c r="H5" s="8"/>
      <c r="I5" s="35">
        <f>106.35+(I6/L6)*C39</f>
        <v>106.83666666666666</v>
      </c>
      <c r="J5" s="8"/>
      <c r="K5" s="10"/>
      <c r="L5" s="35">
        <f>83.15+C39</f>
        <v>83.65</v>
      </c>
      <c r="M5" s="8"/>
      <c r="N5" s="8"/>
      <c r="O5" s="8"/>
      <c r="P5" s="6"/>
    </row>
    <row r="6" spans="1:16" ht="13.5" thickBot="1">
      <c r="A6" s="13" t="s">
        <v>2</v>
      </c>
      <c r="B6" s="8"/>
      <c r="C6" s="8"/>
      <c r="D6" s="14" t="s">
        <v>3</v>
      </c>
      <c r="E6" s="15">
        <v>0.101</v>
      </c>
      <c r="F6" s="14" t="s">
        <v>4</v>
      </c>
      <c r="G6" s="15">
        <v>0.149</v>
      </c>
      <c r="H6" s="14" t="s">
        <v>5</v>
      </c>
      <c r="I6" s="15">
        <v>0.146</v>
      </c>
      <c r="J6" s="8"/>
      <c r="K6" s="14" t="s">
        <v>6</v>
      </c>
      <c r="L6" s="43">
        <v>0.15</v>
      </c>
      <c r="M6" s="8"/>
      <c r="N6" s="8"/>
      <c r="O6" s="8"/>
      <c r="P6" s="6"/>
    </row>
    <row r="7" spans="1:16" s="2" customFormat="1" ht="13.5" thickTop="1">
      <c r="A7" s="16" t="s">
        <v>7</v>
      </c>
      <c r="B7" s="17" t="s">
        <v>8</v>
      </c>
      <c r="C7" s="17" t="s">
        <v>9</v>
      </c>
      <c r="D7" s="17" t="s">
        <v>10</v>
      </c>
      <c r="E7" s="17" t="s">
        <v>11</v>
      </c>
      <c r="F7" s="18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8" t="s">
        <v>7</v>
      </c>
      <c r="L7" s="17" t="s">
        <v>8</v>
      </c>
      <c r="M7" s="17" t="s">
        <v>9</v>
      </c>
      <c r="N7" s="17" t="s">
        <v>10</v>
      </c>
      <c r="O7" s="19" t="s">
        <v>11</v>
      </c>
      <c r="P7" s="12"/>
    </row>
    <row r="8" spans="1:16" ht="12.75">
      <c r="A8" s="20">
        <v>-5</v>
      </c>
      <c r="B8" s="21">
        <f>MROUND(A.15+Atc*(A8-15),0.05)</f>
        <v>46.95</v>
      </c>
      <c r="C8" s="21">
        <f>MROUND(C.15+Ctc*(A8-15),0.05)</f>
        <v>72.9</v>
      </c>
      <c r="D8" s="21">
        <f>MROUND(D.15+Dtc*(A8-15),0.05)</f>
        <v>103.9</v>
      </c>
      <c r="E8" s="21">
        <f>MROUND(HG.15+Hg.3129*(A8-15),0.05)</f>
        <v>80.65</v>
      </c>
      <c r="F8" s="22">
        <v>10</v>
      </c>
      <c r="G8" s="21">
        <f>MROUND(A.15+Atc*(F8-15),0.05)</f>
        <v>48.5</v>
      </c>
      <c r="H8" s="21">
        <f>MROUND(C.15+Ctc*(F8-15),0.05)</f>
        <v>75.15</v>
      </c>
      <c r="I8" s="21">
        <f>MROUND(D.15+Dtc*(F8-15),0.05)</f>
        <v>106.10000000000001</v>
      </c>
      <c r="J8" s="21">
        <f>MROUND(HG.15+Hg.3129*(F8-15),0.05)</f>
        <v>82.9</v>
      </c>
      <c r="K8" s="22">
        <v>25</v>
      </c>
      <c r="L8" s="21">
        <f>MROUND(A.15+Atc*(K8-15),0.05)</f>
        <v>50</v>
      </c>
      <c r="M8" s="21">
        <f>MROUND(C.15+Ctc*(K8-15),0.05)</f>
        <v>77.4</v>
      </c>
      <c r="N8" s="21">
        <f>MROUND(D.15+Dtc*(K8-15),0.05)</f>
        <v>108.30000000000001</v>
      </c>
      <c r="O8" s="23">
        <f>MROUND(HG.15+Hg.3129*(K8-15),0.05)</f>
        <v>85.15</v>
      </c>
      <c r="P8" s="6"/>
    </row>
    <row r="9" spans="1:16" ht="12.75">
      <c r="A9" s="20">
        <v>-4.5</v>
      </c>
      <c r="B9" s="21">
        <f>MROUND(A.15+Atc*(A9-15),0.05)</f>
        <v>47</v>
      </c>
      <c r="C9" s="21">
        <f>MROUND(C.15+Ctc*(A9-15),0.05)</f>
        <v>73</v>
      </c>
      <c r="D9" s="21">
        <f>MROUND(D.15+Dtc*(A9-15),0.05)</f>
        <v>104</v>
      </c>
      <c r="E9" s="21">
        <f>MROUND(HG.15+Hg.3129*(A9-15),0.05)</f>
        <v>80.75</v>
      </c>
      <c r="F9" s="22">
        <v>10.5</v>
      </c>
      <c r="G9" s="21">
        <f>MROUND(A.15+Atc*(F9-15),0.05)</f>
        <v>48.550000000000004</v>
      </c>
      <c r="H9" s="21">
        <f>MROUND(C.15+Ctc*(F9-15),0.05)</f>
        <v>75.25</v>
      </c>
      <c r="I9" s="21">
        <f>MROUND(D.15+Dtc*(F9-15),0.05)</f>
        <v>106.2</v>
      </c>
      <c r="J9" s="21">
        <f>MROUND(HG.15+Hg.3129*(F9-15),0.05)</f>
        <v>83</v>
      </c>
      <c r="K9" s="22">
        <v>25.5</v>
      </c>
      <c r="L9" s="21">
        <f>MROUND(A.15+Atc*(K9-15),0.05)</f>
        <v>50.050000000000004</v>
      </c>
      <c r="M9" s="21">
        <f>MROUND(C.15+Ctc*(K9-15),0.05)</f>
        <v>77.45</v>
      </c>
      <c r="N9" s="21">
        <f>MROUND(D.15+Dtc*(K9-15),0.05)</f>
        <v>108.35000000000001</v>
      </c>
      <c r="O9" s="23">
        <f>MROUND(HG.15+Hg.3129*(K9-15),0.05)</f>
        <v>85.25</v>
      </c>
      <c r="P9" s="6"/>
    </row>
    <row r="10" spans="1:16" ht="12.75">
      <c r="A10" s="20">
        <v>-4</v>
      </c>
      <c r="B10" s="21">
        <f>MROUND(A.15+Atc*(A10-15),0.05)</f>
        <v>47.050000000000004</v>
      </c>
      <c r="C10" s="21">
        <f>MROUND(C.15+Ctc*(A10-15),0.05)</f>
        <v>73.05</v>
      </c>
      <c r="D10" s="21">
        <f>MROUND(D.15+Dtc*(A10-15),0.05)</f>
        <v>104.05000000000001</v>
      </c>
      <c r="E10" s="21">
        <f>MROUND(HG.15+Hg.3129*(A10-15),0.05)</f>
        <v>80.80000000000001</v>
      </c>
      <c r="F10" s="22">
        <v>11</v>
      </c>
      <c r="G10" s="21">
        <f>MROUND(A.15+Atc*(F10-15),0.05)</f>
        <v>48.6</v>
      </c>
      <c r="H10" s="21">
        <f>MROUND(C.15+Ctc*(F10-15),0.05)</f>
        <v>75.3</v>
      </c>
      <c r="I10" s="21">
        <f>MROUND(D.15+Dtc*(F10-15),0.05)</f>
        <v>106.25</v>
      </c>
      <c r="J10" s="21">
        <f>MROUND(HG.15+Hg.3129*(F10-15),0.05)</f>
        <v>83.05000000000001</v>
      </c>
      <c r="K10" s="22">
        <v>26</v>
      </c>
      <c r="L10" s="21">
        <f>MROUND(A.15+Atc*(K10-15),0.05)</f>
        <v>50.1</v>
      </c>
      <c r="M10" s="21">
        <f>MROUND(C.15+Ctc*(K10-15),0.05)</f>
        <v>77.55000000000001</v>
      </c>
      <c r="N10" s="21">
        <f>MROUND(D.15+Dtc*(K10-15),0.05)</f>
        <v>108.45</v>
      </c>
      <c r="O10" s="23">
        <f>MROUND(HG.15+Hg.3129*(K10-15),0.05)</f>
        <v>85.30000000000001</v>
      </c>
      <c r="P10" s="6"/>
    </row>
    <row r="11" spans="1:16" ht="12.75">
      <c r="A11" s="20">
        <v>-3.5</v>
      </c>
      <c r="B11" s="21">
        <f>MROUND(A.15+Atc*(A11-15),0.05)</f>
        <v>47.1</v>
      </c>
      <c r="C11" s="21">
        <f>MROUND(C.15+Ctc*(A11-15),0.05)</f>
        <v>73.15</v>
      </c>
      <c r="D11" s="21">
        <f>MROUND(D.15+Dtc*(A11-15),0.05)</f>
        <v>104.15</v>
      </c>
      <c r="E11" s="21">
        <f>MROUND(HG.15+Hg.3129*(A11-15),0.05)</f>
        <v>80.9</v>
      </c>
      <c r="F11" s="22">
        <v>11.5</v>
      </c>
      <c r="G11" s="21">
        <f>MROUND(A.15+Atc*(F11-15),0.05)</f>
        <v>48.650000000000006</v>
      </c>
      <c r="H11" s="21">
        <f>MROUND(C.15+Ctc*(F11-15),0.05)</f>
        <v>75.4</v>
      </c>
      <c r="I11" s="21">
        <f>MROUND(D.15+Dtc*(F11-15),0.05)</f>
        <v>106.35000000000001</v>
      </c>
      <c r="J11" s="21">
        <f>MROUND(HG.15+Hg.3129*(F11-15),0.05)</f>
        <v>83.15</v>
      </c>
      <c r="K11" s="22">
        <v>26.5</v>
      </c>
      <c r="L11" s="21">
        <f>MROUND(A.15+Atc*(K11-15),0.05)</f>
        <v>50.150000000000006</v>
      </c>
      <c r="M11" s="21">
        <f>MROUND(C.15+Ctc*(K11-15),0.05)</f>
        <v>77.60000000000001</v>
      </c>
      <c r="N11" s="21">
        <f>MROUND(D.15+Dtc*(K11-15),0.05)</f>
        <v>108.5</v>
      </c>
      <c r="O11" s="23">
        <f>MROUND(HG.15+Hg.3129*(K11-15),0.05)</f>
        <v>85.4</v>
      </c>
      <c r="P11" s="6"/>
    </row>
    <row r="12" spans="1:16" ht="12.75">
      <c r="A12" s="24">
        <v>-3</v>
      </c>
      <c r="B12" s="25">
        <f>MROUND(A.15+Atc*(A12-15),0.05)</f>
        <v>47.150000000000006</v>
      </c>
      <c r="C12" s="25">
        <f>MROUND(C.15+Ctc*(A12-15),0.05)</f>
        <v>73.2</v>
      </c>
      <c r="D12" s="25">
        <f>MROUND(D.15+Dtc*(A12-15),0.05)</f>
        <v>104.2</v>
      </c>
      <c r="E12" s="25">
        <f>MROUND(HG.15+Hg.3129*(A12-15),0.05)</f>
        <v>80.95</v>
      </c>
      <c r="F12" s="26">
        <v>12</v>
      </c>
      <c r="G12" s="25">
        <f>MROUND(A.15+Atc*(F12-15),0.05)</f>
        <v>48.7</v>
      </c>
      <c r="H12" s="25">
        <f>MROUND(C.15+Ctc*(F12-15),0.05)</f>
        <v>75.45</v>
      </c>
      <c r="I12" s="25">
        <f>MROUND(D.15+Dtc*(F12-15),0.05)</f>
        <v>106.4</v>
      </c>
      <c r="J12" s="25">
        <f>MROUND(HG.15+Hg.3129*(F12-15),0.05)</f>
        <v>83.2</v>
      </c>
      <c r="K12" s="26">
        <v>27</v>
      </c>
      <c r="L12" s="25">
        <f>MROUND(A.15+Atc*(K12-15),0.05)</f>
        <v>50.2</v>
      </c>
      <c r="M12" s="25">
        <f>MROUND(C.15+Ctc*(K12-15),0.05)</f>
        <v>77.7</v>
      </c>
      <c r="N12" s="25">
        <f>MROUND(D.15+Dtc*(K12-15),0.05)</f>
        <v>108.60000000000001</v>
      </c>
      <c r="O12" s="27">
        <f>MROUND(HG.15+Hg.3129*(K12-15),0.05)</f>
        <v>85.45</v>
      </c>
      <c r="P12" s="6"/>
    </row>
    <row r="13" spans="1:16" ht="12.75">
      <c r="A13" s="20">
        <v>-2.5</v>
      </c>
      <c r="B13" s="21">
        <f>MROUND(A.15+Atc*(A13-15),0.05)</f>
        <v>47.2</v>
      </c>
      <c r="C13" s="21">
        <f>MROUND(C.15+Ctc*(A13-15),0.05)</f>
        <v>73.3</v>
      </c>
      <c r="D13" s="21">
        <f>MROUND(D.15+Dtc*(A13-15),0.05)</f>
        <v>104.30000000000001</v>
      </c>
      <c r="E13" s="21">
        <f>MROUND(HG.15+Hg.3129*(A13-15),0.05)</f>
        <v>81.05000000000001</v>
      </c>
      <c r="F13" s="22">
        <v>12.5</v>
      </c>
      <c r="G13" s="21">
        <f>MROUND(A.15+Atc*(F13-15),0.05)</f>
        <v>48.75</v>
      </c>
      <c r="H13" s="21">
        <f>MROUND(C.15+Ctc*(F13-15),0.05)</f>
        <v>75.5</v>
      </c>
      <c r="I13" s="21">
        <f>MROUND(D.15+Dtc*(F13-15),0.05)</f>
        <v>106.45</v>
      </c>
      <c r="J13" s="21">
        <f>MROUND(HG.15+Hg.3129*(F13-15),0.05)</f>
        <v>83.30000000000001</v>
      </c>
      <c r="K13" s="22">
        <v>27.5</v>
      </c>
      <c r="L13" s="21">
        <f>MROUND(A.15+Atc*(K13-15),0.05)</f>
        <v>50.25</v>
      </c>
      <c r="M13" s="21">
        <f>MROUND(C.15+Ctc*(K13-15),0.05)</f>
        <v>77.75</v>
      </c>
      <c r="N13" s="21">
        <f>MROUND(D.15+Dtc*(K13-15),0.05)</f>
        <v>108.65</v>
      </c>
      <c r="O13" s="23">
        <f>MROUND(HG.15+Hg.3129*(K13-15),0.05)</f>
        <v>85.55000000000001</v>
      </c>
      <c r="P13" s="6"/>
    </row>
    <row r="14" spans="1:16" ht="12.75">
      <c r="A14" s="20">
        <v>-2</v>
      </c>
      <c r="B14" s="21">
        <f>MROUND(A.15+Atc*(A14-15),0.05)</f>
        <v>47.25</v>
      </c>
      <c r="C14" s="21">
        <f>MROUND(C.15+Ctc*(A14-15),0.05)</f>
        <v>73.35000000000001</v>
      </c>
      <c r="D14" s="21">
        <f>MROUND(D.15+Dtc*(A14-15),0.05)</f>
        <v>104.35000000000001</v>
      </c>
      <c r="E14" s="21">
        <f>MROUND(HG.15+Hg.3129*(A14-15),0.05)</f>
        <v>81.10000000000001</v>
      </c>
      <c r="F14" s="22">
        <v>13</v>
      </c>
      <c r="G14" s="21">
        <f>MROUND(A.15+Atc*(F14-15),0.05)</f>
        <v>48.800000000000004</v>
      </c>
      <c r="H14" s="21">
        <f>MROUND(C.15+Ctc*(F14-15),0.05)</f>
        <v>75.60000000000001</v>
      </c>
      <c r="I14" s="21">
        <f>MROUND(D.15+Dtc*(F14-15),0.05)</f>
        <v>106.55000000000001</v>
      </c>
      <c r="J14" s="21">
        <f>MROUND(HG.15+Hg.3129*(F14-15),0.05)</f>
        <v>83.35000000000001</v>
      </c>
      <c r="K14" s="22">
        <v>28</v>
      </c>
      <c r="L14" s="21">
        <f>MROUND(A.15+Atc*(K14-15),0.05)</f>
        <v>50.300000000000004</v>
      </c>
      <c r="M14" s="21">
        <f>MROUND(C.15+Ctc*(K14-15),0.05)</f>
        <v>77.85000000000001</v>
      </c>
      <c r="N14" s="21">
        <f>MROUND(D.15+Dtc*(K14-15),0.05)</f>
        <v>108.75</v>
      </c>
      <c r="O14" s="23">
        <f>MROUND(HG.15+Hg.3129*(K14-15),0.05)</f>
        <v>85.60000000000001</v>
      </c>
      <c r="P14" s="6"/>
    </row>
    <row r="15" spans="1:16" ht="12.75">
      <c r="A15" s="20">
        <v>-1.5</v>
      </c>
      <c r="B15" s="21">
        <f>MROUND(A.15+Atc*(A15-15),0.05)</f>
        <v>47.300000000000004</v>
      </c>
      <c r="C15" s="21">
        <f>MROUND(C.15+Ctc*(A15-15),0.05)</f>
        <v>73.45</v>
      </c>
      <c r="D15" s="21">
        <f>MROUND(D.15+Dtc*(A15-15),0.05)</f>
        <v>104.45</v>
      </c>
      <c r="E15" s="21">
        <f>MROUND(HG.15+Hg.3129*(A15-15),0.05)</f>
        <v>81.2</v>
      </c>
      <c r="F15" s="22">
        <v>13.5</v>
      </c>
      <c r="G15" s="21">
        <f>MROUND(A.15+Atc*(F15-15),0.05)</f>
        <v>48.85</v>
      </c>
      <c r="H15" s="21">
        <f>MROUND(C.15+Ctc*(F15-15),0.05)</f>
        <v>75.65</v>
      </c>
      <c r="I15" s="21">
        <f>MROUND(D.15+Dtc*(F15-15),0.05)</f>
        <v>106.60000000000001</v>
      </c>
      <c r="J15" s="21">
        <f>MROUND(HG.15+Hg.3129*(F15-15),0.05)</f>
        <v>83.45</v>
      </c>
      <c r="K15" s="22">
        <v>28.5</v>
      </c>
      <c r="L15" s="21">
        <f>MROUND(A.15+Atc*(K15-15),0.05)</f>
        <v>50.35</v>
      </c>
      <c r="M15" s="21">
        <f>MROUND(C.15+Ctc*(K15-15),0.05)</f>
        <v>77.9</v>
      </c>
      <c r="N15" s="21">
        <f>MROUND(D.15+Dtc*(K15-15),0.05)</f>
        <v>108.80000000000001</v>
      </c>
      <c r="O15" s="23">
        <f>MROUND(HG.15+Hg.3129*(K15-15),0.05)</f>
        <v>85.7</v>
      </c>
      <c r="P15" s="6"/>
    </row>
    <row r="16" spans="1:16" ht="12.75">
      <c r="A16" s="20">
        <v>-1</v>
      </c>
      <c r="B16" s="21">
        <f>MROUND(A.15+Atc*(A16-15),0.05)</f>
        <v>47.35</v>
      </c>
      <c r="C16" s="21">
        <f>MROUND(C.15+Ctc*(A16-15),0.05)</f>
        <v>73.5</v>
      </c>
      <c r="D16" s="21">
        <f>MROUND(D.15+Dtc*(A16-15),0.05)</f>
        <v>104.5</v>
      </c>
      <c r="E16" s="21">
        <f>MROUND(HG.15+Hg.3129*(A16-15),0.05)</f>
        <v>81.25</v>
      </c>
      <c r="F16" s="22">
        <v>14</v>
      </c>
      <c r="G16" s="21">
        <f>MROUND(A.15+Atc*(F16-15),0.05)</f>
        <v>48.900000000000006</v>
      </c>
      <c r="H16" s="21">
        <f>MROUND(C.15+Ctc*(F16-15),0.05)</f>
        <v>75.75</v>
      </c>
      <c r="I16" s="21">
        <f>MROUND(D.15+Dtc*(F16-15),0.05)</f>
        <v>106.7</v>
      </c>
      <c r="J16" s="21">
        <f>MROUND(HG.15+Hg.3129*(F16-15),0.05)</f>
        <v>83.5</v>
      </c>
      <c r="K16" s="22">
        <v>29</v>
      </c>
      <c r="L16" s="21">
        <f>MROUND(A.15+Atc*(K16-15),0.05)</f>
        <v>50.400000000000006</v>
      </c>
      <c r="M16" s="21">
        <f>MROUND(C.15+Ctc*(K16-15),0.05)</f>
        <v>78</v>
      </c>
      <c r="N16" s="21">
        <f>MROUND(D.15+Dtc*(K16-15),0.05)</f>
        <v>108.9</v>
      </c>
      <c r="O16" s="23">
        <f>MROUND(HG.15+Hg.3129*(K16-15),0.05)</f>
        <v>85.75</v>
      </c>
      <c r="P16" s="6"/>
    </row>
    <row r="17" spans="1:16" ht="12.75">
      <c r="A17" s="24">
        <v>-0.5</v>
      </c>
      <c r="B17" s="25">
        <f>MROUND(A.15+Atc*(A17-15),0.05)</f>
        <v>47.400000000000006</v>
      </c>
      <c r="C17" s="25">
        <f>MROUND(C.15+Ctc*(A17-15),0.05)</f>
        <v>73.60000000000001</v>
      </c>
      <c r="D17" s="25">
        <f>MROUND(D.15+Dtc*(A17-15),0.05)</f>
        <v>104.55000000000001</v>
      </c>
      <c r="E17" s="25">
        <f>MROUND(HG.15+Hg.3129*(A17-15),0.05)</f>
        <v>81.35000000000001</v>
      </c>
      <c r="F17" s="26">
        <v>14.5</v>
      </c>
      <c r="G17" s="25">
        <f>MROUND(A.15+Atc*(F17-15),0.05)</f>
        <v>48.95</v>
      </c>
      <c r="H17" s="25">
        <f>MROUND(C.15+Ctc*(F17-15),0.05)</f>
        <v>75.8</v>
      </c>
      <c r="I17" s="25">
        <f>MROUND(D.15+Dtc*(F17-15),0.05)</f>
        <v>106.75</v>
      </c>
      <c r="J17" s="25">
        <f>MROUND(HG.15+Hg.3129*(F17-15),0.05)</f>
        <v>83.60000000000001</v>
      </c>
      <c r="K17" s="26">
        <v>29.5</v>
      </c>
      <c r="L17" s="25">
        <f>MROUND(A.15+Atc*(K17-15),0.05)</f>
        <v>50.45</v>
      </c>
      <c r="M17" s="25">
        <f>MROUND(C.15+Ctc*(K17-15),0.05)</f>
        <v>78.05000000000001</v>
      </c>
      <c r="N17" s="25">
        <f>MROUND(D.15+Dtc*(K17-15),0.05)</f>
        <v>108.95</v>
      </c>
      <c r="O17" s="27">
        <f>MROUND(HG.15+Hg.3129*(K17-15),0.05)</f>
        <v>85.85000000000001</v>
      </c>
      <c r="P17" s="6"/>
    </row>
    <row r="18" spans="1:16" ht="12.75">
      <c r="A18" s="39">
        <v>0</v>
      </c>
      <c r="B18" s="40">
        <f>MROUND(A.15+Atc*(A18-15),0.01)</f>
        <v>47.47</v>
      </c>
      <c r="C18" s="40">
        <f>MROUND(C.15+Ctc*(A18-15),0.01)</f>
        <v>73.66</v>
      </c>
      <c r="D18" s="40">
        <f>MROUND(D.15+Dtc*(A18-15),0.01)</f>
        <v>104.65</v>
      </c>
      <c r="E18" s="40">
        <f>MROUND(HG.15+Hg.3129*(A18-15),0.01)</f>
        <v>81.4</v>
      </c>
      <c r="F18" s="28">
        <v>15</v>
      </c>
      <c r="G18" s="41">
        <f>MROUND(A.15,0.05)</f>
        <v>49</v>
      </c>
      <c r="H18" s="41">
        <f>MROUND(C.15,0.05)</f>
        <v>75.9</v>
      </c>
      <c r="I18" s="41">
        <f>MROUND(D.15,0.05)</f>
        <v>106.85000000000001</v>
      </c>
      <c r="J18" s="41">
        <f>MROUND(HG.15,0.05)</f>
        <v>83.65</v>
      </c>
      <c r="K18" s="22">
        <v>30</v>
      </c>
      <c r="L18" s="21">
        <f>MROUND(A.15+Atc*(K18-15),0.05)</f>
        <v>50.5</v>
      </c>
      <c r="M18" s="21">
        <f>MROUND(C.15+Ctc*(K18-15),0.05)</f>
        <v>78.15</v>
      </c>
      <c r="N18" s="21">
        <f>MROUND(D.15+Dtc*(K18-15),0.05)</f>
        <v>109.05000000000001</v>
      </c>
      <c r="O18" s="23">
        <f>MROUND(HG.15+Hg.3129*(K18-15),0.05)</f>
        <v>85.9</v>
      </c>
      <c r="P18" s="6"/>
    </row>
    <row r="19" spans="1:16" ht="12.75">
      <c r="A19" s="20">
        <v>0.5</v>
      </c>
      <c r="B19" s="21">
        <f>MROUND(A.15+Atc*(A19-15),0.05)</f>
        <v>47.5</v>
      </c>
      <c r="C19" s="21">
        <f>MROUND(C.15+Ctc*(A19-15),0.05)</f>
        <v>73.75</v>
      </c>
      <c r="D19" s="21">
        <f>MROUND(D.15+Dtc*(A19-15),0.05)</f>
        <v>104.7</v>
      </c>
      <c r="E19" s="21">
        <f>MROUND(HG.15+Hg.3129*(A19-15),0.05)</f>
        <v>81.5</v>
      </c>
      <c r="F19" s="22">
        <v>15.5</v>
      </c>
      <c r="G19" s="21">
        <f>MROUND(A.15+Atc*(F19-15),0.05)</f>
        <v>49.050000000000004</v>
      </c>
      <c r="H19" s="21">
        <f>MROUND(C.15+Ctc*(F19-15),0.05)</f>
        <v>75.95</v>
      </c>
      <c r="I19" s="21">
        <f>MROUND(D.15+Dtc*(F19-15),0.05)</f>
        <v>106.9</v>
      </c>
      <c r="J19" s="21">
        <f>MROUND(HG.15+Hg.3129*(F19-15),0.05)</f>
        <v>83.75</v>
      </c>
      <c r="K19" s="22">
        <v>30.5</v>
      </c>
      <c r="L19" s="21">
        <f>MROUND(A.15+Atc*(K19-15),0.05)</f>
        <v>50.550000000000004</v>
      </c>
      <c r="M19" s="21">
        <f>MROUND(C.15+Ctc*(K19-15),0.05)</f>
        <v>78.2</v>
      </c>
      <c r="N19" s="21">
        <f>MROUND(D.15+Dtc*(K19-15),0.05)</f>
        <v>109.10000000000001</v>
      </c>
      <c r="O19" s="23">
        <f>MROUND(HG.15+Hg.3129*(K19-15),0.05)</f>
        <v>86</v>
      </c>
      <c r="P19" s="6"/>
    </row>
    <row r="20" spans="1:16" ht="12.75">
      <c r="A20" s="20">
        <v>1</v>
      </c>
      <c r="B20" s="21">
        <f>MROUND(A.15+Atc*(A20-15),0.05)</f>
        <v>47.550000000000004</v>
      </c>
      <c r="C20" s="21">
        <f>MROUND(C.15+Ctc*(A20-15),0.05)</f>
        <v>73.8</v>
      </c>
      <c r="D20" s="21">
        <f>MROUND(D.15+Dtc*(A20-15),0.05)</f>
        <v>104.80000000000001</v>
      </c>
      <c r="E20" s="21">
        <f>MROUND(HG.15+Hg.3129*(A20-15),0.05)</f>
        <v>81.55000000000001</v>
      </c>
      <c r="F20" s="22">
        <v>16</v>
      </c>
      <c r="G20" s="21">
        <f>MROUND(A.15+Atc*(F20-15),0.05)</f>
        <v>49.1</v>
      </c>
      <c r="H20" s="21">
        <f>MROUND(C.15+Ctc*(F20-15),0.05)</f>
        <v>76.05</v>
      </c>
      <c r="I20" s="21">
        <f>MROUND(D.15+Dtc*(F20-15),0.05)</f>
        <v>107</v>
      </c>
      <c r="J20" s="21">
        <f>MROUND(HG.15+Hg.3129*(F20-15),0.05)</f>
        <v>83.80000000000001</v>
      </c>
      <c r="K20" s="22">
        <v>31</v>
      </c>
      <c r="L20" s="21">
        <f>MROUND(A.15+Atc*(K20-15),0.05)</f>
        <v>50.6</v>
      </c>
      <c r="M20" s="21">
        <f>MROUND(C.15+Ctc*(K20-15),0.05)</f>
        <v>78.30000000000001</v>
      </c>
      <c r="N20" s="21">
        <f>MROUND(D.15+Dtc*(K20-15),0.05)</f>
        <v>109.15</v>
      </c>
      <c r="O20" s="23">
        <f>MROUND(HG.15+Hg.3129*(K20-15),0.05)</f>
        <v>86.05000000000001</v>
      </c>
      <c r="P20" s="6"/>
    </row>
    <row r="21" spans="1:16" ht="12.75">
      <c r="A21" s="20">
        <v>1.5</v>
      </c>
      <c r="B21" s="21">
        <f>MROUND(A.15+Atc*(A21-15),0.05)</f>
        <v>47.6</v>
      </c>
      <c r="C21" s="21">
        <f>MROUND(C.15+Ctc*(A21-15),0.05)</f>
        <v>73.9</v>
      </c>
      <c r="D21" s="21">
        <f>MROUND(D.15+Dtc*(A21-15),0.05)</f>
        <v>104.85000000000001</v>
      </c>
      <c r="E21" s="21">
        <f>MROUND(HG.15+Hg.3129*(A21-15),0.05)</f>
        <v>81.65</v>
      </c>
      <c r="F21" s="22">
        <v>16.5</v>
      </c>
      <c r="G21" s="21">
        <f>MROUND(A.15+Atc*(F21-15),0.05)</f>
        <v>49.150000000000006</v>
      </c>
      <c r="H21" s="21">
        <f>MROUND(C.15+Ctc*(F21-15),0.05)</f>
        <v>76.10000000000001</v>
      </c>
      <c r="I21" s="21">
        <f>MROUND(D.15+Dtc*(F21-15),0.05)</f>
        <v>107.05000000000001</v>
      </c>
      <c r="J21" s="21">
        <f>MROUND(HG.15+Hg.3129*(F21-15),0.05)</f>
        <v>83.9</v>
      </c>
      <c r="K21" s="22">
        <v>31.5</v>
      </c>
      <c r="L21" s="21">
        <f>MROUND(A.15+Atc*(K21-15),0.05)</f>
        <v>50.650000000000006</v>
      </c>
      <c r="M21" s="21">
        <f>MROUND(C.15+Ctc*(K21-15),0.05)</f>
        <v>78.35000000000001</v>
      </c>
      <c r="N21" s="21">
        <f>MROUND(D.15+Dtc*(K21-15),0.05)</f>
        <v>109.25</v>
      </c>
      <c r="O21" s="23">
        <f>MROUND(HG.15+Hg.3129*(K21-15),0.05)</f>
        <v>86.15</v>
      </c>
      <c r="P21" s="6"/>
    </row>
    <row r="22" spans="1:16" ht="12.75">
      <c r="A22" s="24">
        <v>2</v>
      </c>
      <c r="B22" s="25">
        <f>MROUND(A.15+Atc*(A22-15),0.05)</f>
        <v>47.650000000000006</v>
      </c>
      <c r="C22" s="25">
        <f>MROUND(C.15+Ctc*(A22-15),0.05)</f>
        <v>73.95</v>
      </c>
      <c r="D22" s="25">
        <f>MROUND(D.15+Dtc*(A22-15),0.05)</f>
        <v>104.95</v>
      </c>
      <c r="E22" s="25">
        <f>MROUND(HG.15+Hg.3129*(A22-15),0.05)</f>
        <v>81.7</v>
      </c>
      <c r="F22" s="26">
        <v>17</v>
      </c>
      <c r="G22" s="25">
        <f>MROUND(A.15+Atc*(F22-15),0.05)</f>
        <v>49.2</v>
      </c>
      <c r="H22" s="25">
        <f>MROUND(C.15+Ctc*(F22-15),0.05)</f>
        <v>76.2</v>
      </c>
      <c r="I22" s="25">
        <f>MROUND(D.15+Dtc*(F22-15),0.05)</f>
        <v>107.15</v>
      </c>
      <c r="J22" s="25">
        <f>MROUND(HG.15+Hg.3129*(F22-15),0.05)</f>
        <v>83.95</v>
      </c>
      <c r="K22" s="26">
        <v>32</v>
      </c>
      <c r="L22" s="25">
        <f>MROUND(A.15+Atc*(K22-15),0.05)</f>
        <v>50.7</v>
      </c>
      <c r="M22" s="25">
        <f>MROUND(C.15+Ctc*(K22-15),0.05)</f>
        <v>78.45</v>
      </c>
      <c r="N22" s="25">
        <f>MROUND(D.15+Dtc*(K22-15),0.05)</f>
        <v>109.30000000000001</v>
      </c>
      <c r="O22" s="27">
        <f>MROUND(HG.15+Hg.3129*(K22-15),0.05)</f>
        <v>86.2</v>
      </c>
      <c r="P22" s="6"/>
    </row>
    <row r="23" spans="1:16" ht="12.75">
      <c r="A23" s="20">
        <v>2.5</v>
      </c>
      <c r="B23" s="21">
        <f>MROUND(A.15+Atc*(A23-15),0.05)</f>
        <v>47.7</v>
      </c>
      <c r="C23" s="21">
        <f>MROUND(C.15+Ctc*(A23-15),0.05)</f>
        <v>74.05</v>
      </c>
      <c r="D23" s="21">
        <f>MROUND(D.15+Dtc*(A23-15),0.05)</f>
        <v>105</v>
      </c>
      <c r="E23" s="21">
        <f>MROUND(HG.15+Hg.3129*(A23-15),0.05)</f>
        <v>81.80000000000001</v>
      </c>
      <c r="F23" s="22">
        <v>17.5</v>
      </c>
      <c r="G23" s="21">
        <f>MROUND(A.15+Atc*(F23-15),0.05)</f>
        <v>49.25</v>
      </c>
      <c r="H23" s="21">
        <f>MROUND(C.15+Ctc*(F23-15),0.05)</f>
        <v>76.25</v>
      </c>
      <c r="I23" s="21">
        <f>MROUND(D.15+Dtc*(F23-15),0.05)</f>
        <v>107.2</v>
      </c>
      <c r="J23" s="21">
        <f>MROUND(HG.15+Hg.3129*(F23-15),0.05)</f>
        <v>84.05000000000001</v>
      </c>
      <c r="K23" s="22">
        <v>32.5</v>
      </c>
      <c r="L23" s="21">
        <f>MROUND(A.15+Atc*(K23-15),0.05)</f>
        <v>50.75</v>
      </c>
      <c r="M23" s="21">
        <f>MROUND(C.15+Ctc*(K23-15),0.05)</f>
        <v>78.5</v>
      </c>
      <c r="N23" s="21">
        <f>MROUND(D.15+Dtc*(K23-15),0.05)</f>
        <v>109.4</v>
      </c>
      <c r="O23" s="23">
        <f>MROUND(HG.15+Hg.3129*(K23-15),0.05)</f>
        <v>86.30000000000001</v>
      </c>
      <c r="P23" s="6"/>
    </row>
    <row r="24" spans="1:16" ht="12.75">
      <c r="A24" s="20">
        <v>3</v>
      </c>
      <c r="B24" s="21">
        <f>MROUND(A.15+Atc*(A24-15),0.05)</f>
        <v>47.75</v>
      </c>
      <c r="C24" s="21">
        <f>MROUND(C.15+Ctc*(A24-15),0.05)</f>
        <v>74.10000000000001</v>
      </c>
      <c r="D24" s="21">
        <f>MROUND(D.15+Dtc*(A24-15),0.05)</f>
        <v>105.10000000000001</v>
      </c>
      <c r="E24" s="21">
        <f>MROUND(HG.15+Hg.3129*(A24-15),0.05)</f>
        <v>81.85000000000001</v>
      </c>
      <c r="F24" s="22">
        <v>18</v>
      </c>
      <c r="G24" s="21">
        <f>MROUND(A.15+Atc*(F24-15),0.05)</f>
        <v>49.300000000000004</v>
      </c>
      <c r="H24" s="21">
        <f>MROUND(C.15+Ctc*(F24-15),0.05)</f>
        <v>76.35000000000001</v>
      </c>
      <c r="I24" s="21">
        <f>MROUND(D.15+Dtc*(F24-15),0.05)</f>
        <v>107.25</v>
      </c>
      <c r="J24" s="21">
        <f>MROUND(HG.15+Hg.3129*(F24-15),0.05)</f>
        <v>84.10000000000001</v>
      </c>
      <c r="K24" s="22">
        <v>33</v>
      </c>
      <c r="L24" s="21">
        <f>MROUND(A.15+Atc*(K24-15),0.05)</f>
        <v>50.800000000000004</v>
      </c>
      <c r="M24" s="21">
        <f>MROUND(C.15+Ctc*(K24-15),0.05)</f>
        <v>78.60000000000001</v>
      </c>
      <c r="N24" s="21">
        <f>MROUND(D.15+Dtc*(K24-15),0.05)</f>
        <v>109.45</v>
      </c>
      <c r="O24" s="23">
        <f>MROUND(HG.15+Hg.3129*(K24-15),0.05)</f>
        <v>86.35000000000001</v>
      </c>
      <c r="P24" s="6"/>
    </row>
    <row r="25" spans="1:16" ht="12.75">
      <c r="A25" s="20">
        <v>3.5</v>
      </c>
      <c r="B25" s="21">
        <f>MROUND(A.15+Atc*(A25-15),0.05)</f>
        <v>47.85</v>
      </c>
      <c r="C25" s="21">
        <f>MROUND(C.15+Ctc*(A25-15),0.05)</f>
        <v>74.2</v>
      </c>
      <c r="D25" s="21">
        <f>MROUND(D.15+Dtc*(A25-15),0.05)</f>
        <v>105.15</v>
      </c>
      <c r="E25" s="21">
        <f>MROUND(HG.15+Hg.3129*(A25-15),0.05)</f>
        <v>81.95</v>
      </c>
      <c r="F25" s="22">
        <v>18.5</v>
      </c>
      <c r="G25" s="21">
        <f>MROUND(A.15+Atc*(F25-15),0.05)</f>
        <v>49.35</v>
      </c>
      <c r="H25" s="21">
        <f>MROUND(C.15+Ctc*(F25-15),0.05)</f>
        <v>76.4</v>
      </c>
      <c r="I25" s="21">
        <f>MROUND(D.15+Dtc*(F25-15),0.05)</f>
        <v>107.35000000000001</v>
      </c>
      <c r="J25" s="21">
        <f>MROUND(HG.15+Hg.3129*(F25-15),0.05)</f>
        <v>84.2</v>
      </c>
      <c r="K25" s="22">
        <v>33.5</v>
      </c>
      <c r="L25" s="21">
        <f>MROUND(A.15+Atc*(K25-15),0.05)</f>
        <v>50.85</v>
      </c>
      <c r="M25" s="21">
        <f>MROUND(C.15+Ctc*(K25-15),0.05)</f>
        <v>78.65</v>
      </c>
      <c r="N25" s="21">
        <f>MROUND(D.15+Dtc*(K25-15),0.05)</f>
        <v>109.55000000000001</v>
      </c>
      <c r="O25" s="23">
        <f>MROUND(HG.15+Hg.3129*(K25-15),0.05)</f>
        <v>86.45</v>
      </c>
      <c r="P25" s="6"/>
    </row>
    <row r="26" spans="1:16" ht="12.75">
      <c r="A26" s="20">
        <v>4</v>
      </c>
      <c r="B26" s="21">
        <f>MROUND(A.15+Atc*(A26-15),0.05)</f>
        <v>47.900000000000006</v>
      </c>
      <c r="C26" s="21">
        <f>MROUND(C.15+Ctc*(A26-15),0.05)</f>
        <v>74.25</v>
      </c>
      <c r="D26" s="21">
        <f>MROUND(D.15+Dtc*(A26-15),0.05)</f>
        <v>105.25</v>
      </c>
      <c r="E26" s="21">
        <f>MROUND(HG.15+Hg.3129*(A26-15),0.05)</f>
        <v>82</v>
      </c>
      <c r="F26" s="22">
        <v>19</v>
      </c>
      <c r="G26" s="21">
        <f>MROUND(A.15+Atc*(F26-15),0.05)</f>
        <v>49.400000000000006</v>
      </c>
      <c r="H26" s="21">
        <f>MROUND(C.15+Ctc*(F26-15),0.05)</f>
        <v>76.5</v>
      </c>
      <c r="I26" s="21">
        <f>MROUND(D.15+Dtc*(F26-15),0.05)</f>
        <v>107.4</v>
      </c>
      <c r="J26" s="21">
        <f>MROUND(HG.15+Hg.3129*(F26-15),0.05)</f>
        <v>84.25</v>
      </c>
      <c r="K26" s="22">
        <v>34</v>
      </c>
      <c r="L26" s="21">
        <f>MROUND(A.15+Atc*(K26-15),0.05)</f>
        <v>50.900000000000006</v>
      </c>
      <c r="M26" s="21">
        <f>MROUND(C.15+Ctc*(K26-15),0.05)</f>
        <v>78.75</v>
      </c>
      <c r="N26" s="21">
        <f>MROUND(D.15+Dtc*(K26-15),0.05)</f>
        <v>109.60000000000001</v>
      </c>
      <c r="O26" s="23">
        <f>MROUND(HG.15+Hg.3129*(K26-15),0.05)</f>
        <v>86.5</v>
      </c>
      <c r="P26" s="6"/>
    </row>
    <row r="27" spans="1:16" ht="12.75">
      <c r="A27" s="24">
        <v>4.5</v>
      </c>
      <c r="B27" s="25">
        <f>MROUND(A.15+Atc*(A27-15),0.05)</f>
        <v>47.95</v>
      </c>
      <c r="C27" s="25">
        <f>MROUND(C.15+Ctc*(A27-15),0.05)</f>
        <v>74.35000000000001</v>
      </c>
      <c r="D27" s="25">
        <f>MROUND(D.15+Dtc*(A27-15),0.05)</f>
        <v>105.30000000000001</v>
      </c>
      <c r="E27" s="25">
        <f>MROUND(HG.15+Hg.3129*(A27-15),0.05)</f>
        <v>82.10000000000001</v>
      </c>
      <c r="F27" s="26">
        <v>19.5</v>
      </c>
      <c r="G27" s="25">
        <f>MROUND(A.15+Atc*(F27-15),0.05)</f>
        <v>49.45</v>
      </c>
      <c r="H27" s="25">
        <f>MROUND(C.15+Ctc*(F27-15),0.05)</f>
        <v>76.55</v>
      </c>
      <c r="I27" s="25">
        <f>MROUND(D.15+Dtc*(F27-15),0.05)</f>
        <v>107.5</v>
      </c>
      <c r="J27" s="25">
        <f>MROUND(HG.15+Hg.3129*(F27-15),0.05)</f>
        <v>84.35000000000001</v>
      </c>
      <c r="K27" s="26">
        <v>34.5</v>
      </c>
      <c r="L27" s="25">
        <f>MROUND(A.15+Atc*(K27-15),0.05)</f>
        <v>50.95</v>
      </c>
      <c r="M27" s="25">
        <f>MROUND(C.15+Ctc*(K27-15),0.05)</f>
        <v>78.80000000000001</v>
      </c>
      <c r="N27" s="25">
        <f>MROUND(D.15+Dtc*(K27-15),0.05)</f>
        <v>109.7</v>
      </c>
      <c r="O27" s="27">
        <f>MROUND(HG.15+Hg.3129*(K27-15),0.05)</f>
        <v>86.60000000000001</v>
      </c>
      <c r="P27" s="6"/>
    </row>
    <row r="28" spans="1:16" ht="12.75">
      <c r="A28" s="20">
        <v>5</v>
      </c>
      <c r="B28" s="21">
        <f>MROUND(A.15+Atc*(A28-15),0.05)</f>
        <v>48</v>
      </c>
      <c r="C28" s="21">
        <f>MROUND(C.15+Ctc*(A28-15),0.05)</f>
        <v>74.4</v>
      </c>
      <c r="D28" s="21">
        <f>MROUND(D.15+Dtc*(A28-15),0.05)</f>
        <v>105.4</v>
      </c>
      <c r="E28" s="21">
        <f>MROUND(HG.15+Hg.3129*(A28-15),0.05)</f>
        <v>82.15</v>
      </c>
      <c r="F28" s="22">
        <v>20</v>
      </c>
      <c r="G28" s="21">
        <f>MROUND(A.15+Atc*(F28-15),0.05)</f>
        <v>49.5</v>
      </c>
      <c r="H28" s="21">
        <f>MROUND(C.15+Ctc*(F28-15),0.05)</f>
        <v>76.65</v>
      </c>
      <c r="I28" s="21">
        <f>MROUND(D.15+Dtc*(F28-15),0.05)</f>
        <v>107.55000000000001</v>
      </c>
      <c r="J28" s="21">
        <f>MROUND(HG.15+Hg.3129*(F28-15),0.05)</f>
        <v>84.4</v>
      </c>
      <c r="K28" s="22">
        <v>35</v>
      </c>
      <c r="L28" s="21">
        <f>MROUND(A.15+Atc*(K28-15),0.05)</f>
        <v>51</v>
      </c>
      <c r="M28" s="21">
        <f>MROUND(C.15+Ctc*(K28-15),0.05)</f>
        <v>78.9</v>
      </c>
      <c r="N28" s="21">
        <f>MROUND(D.15+Dtc*(K28-15),0.05)</f>
        <v>109.75</v>
      </c>
      <c r="O28" s="23">
        <f>MROUND(HG.15+Hg.3129*(K28-15),0.05)</f>
        <v>86.65</v>
      </c>
      <c r="P28" s="6"/>
    </row>
    <row r="29" spans="1:16" ht="12.75">
      <c r="A29" s="20">
        <v>5.5</v>
      </c>
      <c r="B29" s="21">
        <f>MROUND(A.15+Atc*(A29-15),0.05)</f>
        <v>48.050000000000004</v>
      </c>
      <c r="C29" s="21">
        <f>MROUND(C.15+Ctc*(A29-15),0.05)</f>
        <v>74.5</v>
      </c>
      <c r="D29" s="21">
        <f>MROUND(D.15+Dtc*(A29-15),0.05)</f>
        <v>105.45</v>
      </c>
      <c r="E29" s="21">
        <f>MROUND(HG.15+Hg.3129*(A29-15),0.05)</f>
        <v>82.25</v>
      </c>
      <c r="F29" s="22">
        <v>20.5</v>
      </c>
      <c r="G29" s="21">
        <f>MROUND(A.15+Atc*(F29-15),0.05)</f>
        <v>49.550000000000004</v>
      </c>
      <c r="H29" s="21">
        <f>MROUND(C.15+Ctc*(F29-15),0.05)</f>
        <v>76.7</v>
      </c>
      <c r="I29" s="21">
        <f>MROUND(D.15+Dtc*(F29-15),0.05)</f>
        <v>107.65</v>
      </c>
      <c r="J29" s="21">
        <f>MROUND(HG.15+Hg.3129*(F29-15),0.05)</f>
        <v>84.5</v>
      </c>
      <c r="K29" s="22">
        <v>35.5</v>
      </c>
      <c r="L29" s="21">
        <f>MROUND(A.15+Atc*(K29-15),0.05)</f>
        <v>51.050000000000004</v>
      </c>
      <c r="M29" s="21">
        <f>MROUND(C.15+Ctc*(K29-15),0.05)</f>
        <v>78.95</v>
      </c>
      <c r="N29" s="21">
        <f>MROUND(D.15+Dtc*(K29-15),0.05)</f>
        <v>109.85000000000001</v>
      </c>
      <c r="O29" s="23">
        <f>MROUND(HG.15+Hg.3129*(K29-15),0.05)</f>
        <v>86.75</v>
      </c>
      <c r="P29" s="6"/>
    </row>
    <row r="30" spans="1:16" ht="12.75">
      <c r="A30" s="20">
        <v>6</v>
      </c>
      <c r="B30" s="21">
        <f>MROUND(A.15+Atc*(A30-15),0.05)</f>
        <v>48.1</v>
      </c>
      <c r="C30" s="21">
        <f>MROUND(C.15+Ctc*(A30-15),0.05)</f>
        <v>74.55</v>
      </c>
      <c r="D30" s="21">
        <f>MROUND(D.15+Dtc*(A30-15),0.05)</f>
        <v>105.5</v>
      </c>
      <c r="E30" s="21">
        <f>MROUND(HG.15+Hg.3129*(A30-15),0.05)</f>
        <v>82.30000000000001</v>
      </c>
      <c r="F30" s="22">
        <v>21</v>
      </c>
      <c r="G30" s="21">
        <f>MROUND(A.15+Atc*(F30-15),0.05)</f>
        <v>49.6</v>
      </c>
      <c r="H30" s="21">
        <f>MROUND(C.15+Ctc*(F30-15),0.05)</f>
        <v>76.80000000000001</v>
      </c>
      <c r="I30" s="21">
        <f>MROUND(D.15+Dtc*(F30-15),0.05)</f>
        <v>107.7</v>
      </c>
      <c r="J30" s="21">
        <f>MROUND(HG.15+Hg.3129*(F30-15),0.05)</f>
        <v>84.55000000000001</v>
      </c>
      <c r="K30" s="22">
        <v>36</v>
      </c>
      <c r="L30" s="21">
        <f>MROUND(A.15+Atc*(K30-15),0.05)</f>
        <v>51.1</v>
      </c>
      <c r="M30" s="21">
        <f>MROUND(C.15+Ctc*(K30-15),0.05)</f>
        <v>79.05000000000001</v>
      </c>
      <c r="N30" s="21">
        <f>MROUND(D.15+Dtc*(K30-15),0.05)</f>
        <v>109.9</v>
      </c>
      <c r="O30" s="23">
        <f>MROUND(HG.15+Hg.3129*(K30-15),0.05)</f>
        <v>86.80000000000001</v>
      </c>
      <c r="P30" s="6"/>
    </row>
    <row r="31" spans="1:16" ht="12.75">
      <c r="A31" s="20">
        <v>6.5</v>
      </c>
      <c r="B31" s="21">
        <f>MROUND(A.15+Atc*(A31-15),0.05)</f>
        <v>48.150000000000006</v>
      </c>
      <c r="C31" s="21">
        <f>MROUND(C.15+Ctc*(A31-15),0.05)</f>
        <v>74.65</v>
      </c>
      <c r="D31" s="21">
        <f>MROUND(D.15+Dtc*(A31-15),0.05)</f>
        <v>105.60000000000001</v>
      </c>
      <c r="E31" s="21">
        <f>MROUND(HG.15+Hg.3129*(A31-15),0.05)</f>
        <v>82.4</v>
      </c>
      <c r="F31" s="22">
        <v>21.5</v>
      </c>
      <c r="G31" s="21">
        <f>MROUND(A.15+Atc*(F31-15),0.05)</f>
        <v>49.650000000000006</v>
      </c>
      <c r="H31" s="21">
        <f>MROUND(C.15+Ctc*(F31-15),0.05)</f>
        <v>76.85000000000001</v>
      </c>
      <c r="I31" s="21">
        <f>MROUND(D.15+Dtc*(F31-15),0.05)</f>
        <v>107.80000000000001</v>
      </c>
      <c r="J31" s="21">
        <f>MROUND(HG.15+Hg.3129*(F31-15),0.05)</f>
        <v>84.65</v>
      </c>
      <c r="K31" s="22">
        <v>36.5</v>
      </c>
      <c r="L31" s="21">
        <f>MROUND(A.15+Atc*(K31-15),0.05)</f>
        <v>51.150000000000006</v>
      </c>
      <c r="M31" s="21">
        <f>MROUND(C.15+Ctc*(K31-15),0.05)</f>
        <v>79.10000000000001</v>
      </c>
      <c r="N31" s="21">
        <f>MROUND(D.15+Dtc*(K31-15),0.05)</f>
        <v>110</v>
      </c>
      <c r="O31" s="23">
        <f>MROUND(HG.15+Hg.3129*(K31-15),0.05)</f>
        <v>86.9</v>
      </c>
      <c r="P31" s="6"/>
    </row>
    <row r="32" spans="1:16" ht="12.75">
      <c r="A32" s="24">
        <v>7</v>
      </c>
      <c r="B32" s="25">
        <f>MROUND(A.15+Atc*(A32-15),0.05)</f>
        <v>48.2</v>
      </c>
      <c r="C32" s="25">
        <f>MROUND(C.15+Ctc*(A32-15),0.05)</f>
        <v>74.7</v>
      </c>
      <c r="D32" s="25">
        <f>MROUND(D.15+Dtc*(A32-15),0.05)</f>
        <v>105.65</v>
      </c>
      <c r="E32" s="25">
        <f>MROUND(HG.15+Hg.3129*(A32-15),0.05)</f>
        <v>82.45</v>
      </c>
      <c r="F32" s="26">
        <v>22</v>
      </c>
      <c r="G32" s="25">
        <f>MROUND(A.15+Atc*(F32-15),0.05)</f>
        <v>49.7</v>
      </c>
      <c r="H32" s="25">
        <f>MROUND(C.15+Ctc*(F32-15),0.05)</f>
        <v>76.95</v>
      </c>
      <c r="I32" s="25">
        <f>MROUND(D.15+Dtc*(F32-15),0.05)</f>
        <v>107.85000000000001</v>
      </c>
      <c r="J32" s="25">
        <f>MROUND(HG.15+Hg.3129*(F32-15),0.05)</f>
        <v>84.7</v>
      </c>
      <c r="K32" s="26">
        <v>37</v>
      </c>
      <c r="L32" s="25">
        <f>MROUND(A.15+Atc*(K32-15),0.05)</f>
        <v>51.2</v>
      </c>
      <c r="M32" s="25">
        <f>MROUND(C.15+Ctc*(K32-15),0.05)</f>
        <v>79.15</v>
      </c>
      <c r="N32" s="25">
        <f>MROUND(D.15+Dtc*(K32-15),0.05)</f>
        <v>110.05000000000001</v>
      </c>
      <c r="O32" s="27">
        <f>MROUND(HG.15+Hg.3129*(K32-15),0.05)</f>
        <v>86.95</v>
      </c>
      <c r="P32" s="6"/>
    </row>
    <row r="33" spans="1:16" ht="12.75">
      <c r="A33" s="20">
        <v>7.5</v>
      </c>
      <c r="B33" s="21">
        <f>MROUND(A.15+Atc*(A33-15),0.05)</f>
        <v>48.25</v>
      </c>
      <c r="C33" s="21">
        <f>MROUND(C.15+Ctc*(A33-15),0.05)</f>
        <v>74.8</v>
      </c>
      <c r="D33" s="21">
        <f>MROUND(D.15+Dtc*(A33-15),0.05)</f>
        <v>105.75</v>
      </c>
      <c r="E33" s="21">
        <f>MROUND(HG.15+Hg.3129*(A33-15),0.05)</f>
        <v>82.55000000000001</v>
      </c>
      <c r="F33" s="29">
        <v>22.5</v>
      </c>
      <c r="G33" s="21">
        <f>MROUND(A.15+Atc*(F33-15),0.05)</f>
        <v>49.75</v>
      </c>
      <c r="H33" s="21">
        <f>MROUND(C.15+Ctc*(F33-15),0.05)</f>
        <v>77</v>
      </c>
      <c r="I33" s="21">
        <f>MROUND(D.15+Dtc*(F33-15),0.05)</f>
        <v>107.95</v>
      </c>
      <c r="J33" s="21">
        <f>MROUND(HG.15+Hg.3129*(F33-15),0.05)</f>
        <v>84.80000000000001</v>
      </c>
      <c r="K33" s="22">
        <v>37.5</v>
      </c>
      <c r="L33" s="21">
        <f>MROUND(A.15+Atc*(K33-15),0.05)</f>
        <v>51.25</v>
      </c>
      <c r="M33" s="21">
        <f>MROUND(C.15+Ctc*(K33-15),0.05)</f>
        <v>79.25</v>
      </c>
      <c r="N33" s="21">
        <f>MROUND(D.15+Dtc*(K33-15),0.05)</f>
        <v>110.10000000000001</v>
      </c>
      <c r="O33" s="23">
        <f>MROUND(HG.15+Hg.3129*(K33-15),0.05)</f>
        <v>87.05000000000001</v>
      </c>
      <c r="P33" s="6"/>
    </row>
    <row r="34" spans="1:16" ht="12.75">
      <c r="A34" s="20">
        <v>8</v>
      </c>
      <c r="B34" s="21">
        <f>MROUND(A.15+Atc*(A34-15),0.05)</f>
        <v>48.300000000000004</v>
      </c>
      <c r="C34" s="21">
        <f>MROUND(C.15+Ctc*(A34-15),0.05)</f>
        <v>74.85000000000001</v>
      </c>
      <c r="D34" s="21">
        <f>MROUND(D.15+Dtc*(A34-15),0.05)</f>
        <v>105.80000000000001</v>
      </c>
      <c r="E34" s="21">
        <f>MROUND(HG.15+Hg.3129*(A34-15),0.05)</f>
        <v>82.60000000000001</v>
      </c>
      <c r="F34" s="22">
        <v>23</v>
      </c>
      <c r="G34" s="21">
        <f>MROUND(A.15+Atc*(F34-15),0.05)</f>
        <v>49.800000000000004</v>
      </c>
      <c r="H34" s="21">
        <f>MROUND(C.15+Ctc*(F34-15),0.05)</f>
        <v>77.10000000000001</v>
      </c>
      <c r="I34" s="21">
        <f>MROUND(D.15+Dtc*(F34-15),0.05)</f>
        <v>108</v>
      </c>
      <c r="J34" s="21">
        <f>MROUND(HG.15+Hg.3129*(F34-15),0.05)</f>
        <v>84.85000000000001</v>
      </c>
      <c r="K34" s="22">
        <v>38</v>
      </c>
      <c r="L34" s="21">
        <f>MROUND(A.15+Atc*(K34-15),0.05)</f>
        <v>51.300000000000004</v>
      </c>
      <c r="M34" s="21">
        <f>MROUND(C.15+Ctc*(K34-15),0.05)</f>
        <v>79.30000000000001</v>
      </c>
      <c r="N34" s="21">
        <f>MROUND(D.15+Dtc*(K34-15),0.05)</f>
        <v>110.2</v>
      </c>
      <c r="O34" s="23">
        <f>MROUND(HG.15+Hg.3129*(K34-15),0.05)</f>
        <v>87.10000000000001</v>
      </c>
      <c r="P34" s="6"/>
    </row>
    <row r="35" spans="1:16" ht="12.75">
      <c r="A35" s="20">
        <v>8.5</v>
      </c>
      <c r="B35" s="21">
        <f>MROUND(A.15+Atc*(A35-15),0.05)</f>
        <v>48.35</v>
      </c>
      <c r="C35" s="21">
        <f>MROUND(C.15+Ctc*(A35-15),0.05)</f>
        <v>74.95</v>
      </c>
      <c r="D35" s="21">
        <f>MROUND(D.15+Dtc*(A35-15),0.05)</f>
        <v>105.9</v>
      </c>
      <c r="E35" s="21">
        <f>MROUND(HG.15+Hg.3129*(A35-15),0.05)</f>
        <v>82.7</v>
      </c>
      <c r="F35" s="22">
        <v>23.5</v>
      </c>
      <c r="G35" s="21">
        <f>MROUND(A.15+Atc*(F35-15),0.05)</f>
        <v>49.85</v>
      </c>
      <c r="H35" s="21">
        <f>MROUND(C.15+Ctc*(F35-15),0.05)</f>
        <v>77.15</v>
      </c>
      <c r="I35" s="21">
        <f>MROUND(D.15+Dtc*(F35-15),0.05)</f>
        <v>108.10000000000001</v>
      </c>
      <c r="J35" s="21">
        <f>MROUND(HG.15+Hg.3129*(F35-15),0.05)</f>
        <v>84.95</v>
      </c>
      <c r="K35" s="22">
        <v>38.5</v>
      </c>
      <c r="L35" s="21">
        <f>MROUND(A.15+Atc*(K35-15),0.05)</f>
        <v>51.35</v>
      </c>
      <c r="M35" s="21">
        <f>MROUND(C.15+Ctc*(K35-15),0.05)</f>
        <v>79.4</v>
      </c>
      <c r="N35" s="21">
        <f>MROUND(D.15+Dtc*(K35-15),0.05)</f>
        <v>110.25</v>
      </c>
      <c r="O35" s="23">
        <f>MROUND(HG.15+Hg.3129*(K35-15),0.05)</f>
        <v>87.2</v>
      </c>
      <c r="P35" s="6"/>
    </row>
    <row r="36" spans="1:16" ht="12.75">
      <c r="A36" s="20">
        <v>9</v>
      </c>
      <c r="B36" s="21">
        <f>MROUND(A.15+Atc*(A36-15),0.05)</f>
        <v>48.400000000000006</v>
      </c>
      <c r="C36" s="21">
        <f>MROUND(C.15+Ctc*(A36-15),0.05)</f>
        <v>75</v>
      </c>
      <c r="D36" s="21">
        <f>MROUND(D.15+Dtc*(A36-15),0.05)</f>
        <v>105.95</v>
      </c>
      <c r="E36" s="21">
        <f>MROUND(HG.15+Hg.3129*(A36-15),0.05)</f>
        <v>82.75</v>
      </c>
      <c r="F36" s="22">
        <v>24</v>
      </c>
      <c r="G36" s="21">
        <f>MROUND(A.15+Atc*(F36-15),0.05)</f>
        <v>49.900000000000006</v>
      </c>
      <c r="H36" s="21">
        <f>MROUND(C.15+Ctc*(F36-15),0.05)</f>
        <v>77.25</v>
      </c>
      <c r="I36" s="21">
        <f>MROUND(D.15+Dtc*(F36-15),0.05)</f>
        <v>108.15</v>
      </c>
      <c r="J36" s="21">
        <f>MROUND(HG.15+Hg.3129*(F36-15),0.05)</f>
        <v>85</v>
      </c>
      <c r="K36" s="22">
        <v>39</v>
      </c>
      <c r="L36" s="21">
        <f>MROUND(A.15+Atc*(K36-15),0.05)</f>
        <v>51.400000000000006</v>
      </c>
      <c r="M36" s="21">
        <f>MROUND(C.15+Ctc*(K36-15),0.05)</f>
        <v>79.45</v>
      </c>
      <c r="N36" s="21">
        <f>MROUND(D.15+Dtc*(K36-15),0.05)</f>
        <v>110.35000000000001</v>
      </c>
      <c r="O36" s="23">
        <f>MROUND(HG.15+Hg.3129*(K36-15),0.05)</f>
        <v>87.25</v>
      </c>
      <c r="P36" s="6"/>
    </row>
    <row r="37" spans="1:16" ht="13.5" thickBot="1">
      <c r="A37" s="30">
        <v>9.5</v>
      </c>
      <c r="B37" s="31">
        <f>MROUND(A.15+Atc*(A37-15),0.05)</f>
        <v>48.45</v>
      </c>
      <c r="C37" s="31">
        <f>MROUND(C.15+Ctc*(A37-15),0.05)</f>
        <v>75.10000000000001</v>
      </c>
      <c r="D37" s="31">
        <f>MROUND(D.15+Dtc*(A37-15),0.05)</f>
        <v>106.05000000000001</v>
      </c>
      <c r="E37" s="31">
        <f>MROUND(HG.15+Hg.3129*(A37-15),0.05)</f>
        <v>82.85000000000001</v>
      </c>
      <c r="F37" s="32">
        <v>24.5</v>
      </c>
      <c r="G37" s="31">
        <f>MROUND(A.15+Atc*(F37-15),0.05)</f>
        <v>49.95</v>
      </c>
      <c r="H37" s="31">
        <f>MROUND(C.15+Ctc*(F37-15),0.05)</f>
        <v>77.30000000000001</v>
      </c>
      <c r="I37" s="31">
        <f>MROUND(D.15+Dtc*(F37-15),0.05)</f>
        <v>108.2</v>
      </c>
      <c r="J37" s="31">
        <f>MROUND(HG.15+Hg.3129*(F37-15),0.05)</f>
        <v>85.10000000000001</v>
      </c>
      <c r="K37" s="32">
        <v>39.5</v>
      </c>
      <c r="L37" s="31">
        <f>MROUND(A.15+Atc*(K37-15),0.05)</f>
        <v>51.45</v>
      </c>
      <c r="M37" s="31">
        <f>MROUND(C.15+Ctc*(K37-15),0.05)</f>
        <v>79.55000000000001</v>
      </c>
      <c r="N37" s="31">
        <f>MROUND(D.15+Dtc*(K37-15),0.05)</f>
        <v>110.4</v>
      </c>
      <c r="O37" s="33">
        <f>MROUND(HG.15+Hg.3129*(K37-15),0.05)</f>
        <v>87.35000000000001</v>
      </c>
      <c r="P37" s="6"/>
    </row>
    <row r="38" spans="1:16" ht="13.5" thickTop="1">
      <c r="A38" s="34" t="s">
        <v>12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/>
      <c r="B39" s="37" t="s">
        <v>13</v>
      </c>
      <c r="C39" s="36">
        <v>0.5</v>
      </c>
      <c r="D39" s="9"/>
      <c r="E39" s="8"/>
      <c r="F39"/>
      <c r="G39" s="8"/>
      <c r="H39" s="8"/>
      <c r="I39" s="8"/>
      <c r="J39" s="8"/>
      <c r="K39" s="8"/>
      <c r="L39" s="8"/>
      <c r="M39" s="8"/>
      <c r="N39" s="8"/>
      <c r="O39" s="8"/>
      <c r="P39" s="6"/>
    </row>
    <row r="40" ht="12.75">
      <c r="D40" s="38"/>
    </row>
  </sheetData>
  <printOptions horizontalCentered="1" verticalCentered="1"/>
  <pageMargins left="0.7874015748031497" right="0.7874015748031497" top="0.45" bottom="0.35433070866141736" header="0.2755905511811024" footer="0.2362204724409449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7">
      <selection activeCell="E41" sqref="E40:E41"/>
    </sheetView>
  </sheetViews>
  <sheetFormatPr defaultColWidth="9.140625" defaultRowHeight="12.75"/>
  <cols>
    <col min="1" max="1" width="11.28125" style="1" customWidth="1"/>
    <col min="2" max="5" width="6.8515625" style="3" customWidth="1"/>
    <col min="6" max="6" width="11.28125" style="3" customWidth="1"/>
    <col min="7" max="10" width="6.8515625" style="3" customWidth="1"/>
    <col min="11" max="11" width="11.28125" style="3" customWidth="1"/>
    <col min="12" max="15" width="6.8515625" style="3" customWidth="1"/>
  </cols>
  <sheetData>
    <row r="1" spans="1:16" ht="1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2.75">
      <c r="A2" s="7"/>
      <c r="B2" s="8"/>
      <c r="C2" s="8"/>
      <c r="D2" s="8"/>
      <c r="E2" s="8"/>
      <c r="F2" s="8"/>
      <c r="G2" s="8"/>
      <c r="H2" s="8"/>
      <c r="I2" s="8"/>
      <c r="J2" s="8"/>
      <c r="K2" s="9" t="s">
        <v>14</v>
      </c>
      <c r="L2" s="8"/>
      <c r="M2" s="8"/>
      <c r="N2" s="8"/>
      <c r="O2" s="8"/>
      <c r="P2" s="6"/>
    </row>
    <row r="3" spans="1:16" ht="12.75">
      <c r="A3" s="7"/>
      <c r="B3" s="8"/>
      <c r="C3" s="8"/>
      <c r="D3" s="8"/>
      <c r="E3" s="8"/>
      <c r="F3" s="8"/>
      <c r="G3" s="8"/>
      <c r="H3" s="8"/>
      <c r="I3" s="8"/>
      <c r="J3" s="8"/>
      <c r="K3" s="9" t="s">
        <v>15</v>
      </c>
      <c r="L3" s="8"/>
      <c r="M3" s="8"/>
      <c r="N3" s="8"/>
      <c r="O3" s="8"/>
      <c r="P3" s="6"/>
    </row>
    <row r="4" spans="1:16" ht="12.75">
      <c r="A4" s="7"/>
      <c r="B4" s="8"/>
      <c r="C4" s="8"/>
      <c r="D4" s="8"/>
      <c r="E4" s="8"/>
      <c r="F4" s="8"/>
      <c r="G4" s="8"/>
      <c r="H4" s="8"/>
      <c r="I4" s="8"/>
      <c r="J4" s="8"/>
      <c r="K4" s="10">
        <v>34380</v>
      </c>
      <c r="L4" s="8"/>
      <c r="M4" s="8"/>
      <c r="N4" s="8"/>
      <c r="O4" s="8"/>
      <c r="P4" s="6"/>
    </row>
    <row r="5" spans="1:16" ht="12.75">
      <c r="A5" s="11" t="s">
        <v>1</v>
      </c>
      <c r="B5" s="8"/>
      <c r="C5" s="8"/>
      <c r="D5" s="8"/>
      <c r="E5" s="42">
        <f>48.65+(E6/L6)*C39</f>
        <v>48.65</v>
      </c>
      <c r="F5" s="8"/>
      <c r="G5" s="35">
        <f>75.4+(G6/L6)*C39</f>
        <v>75.4</v>
      </c>
      <c r="H5" s="8"/>
      <c r="I5" s="35">
        <f>106.35+(I6/L6)*C39</f>
        <v>106.35</v>
      </c>
      <c r="J5" s="8"/>
      <c r="K5" s="10"/>
      <c r="L5" s="35">
        <f>83.15+C39</f>
        <v>83.15</v>
      </c>
      <c r="M5" s="8"/>
      <c r="N5" s="8"/>
      <c r="O5" s="8"/>
      <c r="P5" s="6"/>
    </row>
    <row r="6" spans="1:16" ht="13.5" thickBot="1">
      <c r="A6" s="13" t="s">
        <v>2</v>
      </c>
      <c r="B6" s="8"/>
      <c r="C6" s="8"/>
      <c r="D6" s="14" t="s">
        <v>3</v>
      </c>
      <c r="E6" s="15">
        <v>0.101</v>
      </c>
      <c r="F6" s="14" t="s">
        <v>4</v>
      </c>
      <c r="G6" s="15">
        <v>0.149</v>
      </c>
      <c r="H6" s="14" t="s">
        <v>5</v>
      </c>
      <c r="I6" s="15">
        <v>0.146</v>
      </c>
      <c r="J6" s="8"/>
      <c r="K6" s="14" t="s">
        <v>6</v>
      </c>
      <c r="L6" s="43">
        <v>0.15</v>
      </c>
      <c r="M6" s="8"/>
      <c r="N6" s="8"/>
      <c r="O6" s="8"/>
      <c r="P6" s="6"/>
    </row>
    <row r="7" spans="1:16" s="2" customFormat="1" ht="13.5" thickTop="1">
      <c r="A7" s="16" t="s">
        <v>7</v>
      </c>
      <c r="B7" s="17" t="s">
        <v>8</v>
      </c>
      <c r="C7" s="17" t="s">
        <v>9</v>
      </c>
      <c r="D7" s="17" t="s">
        <v>10</v>
      </c>
      <c r="E7" s="17" t="s">
        <v>11</v>
      </c>
      <c r="F7" s="18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8" t="s">
        <v>7</v>
      </c>
      <c r="L7" s="17" t="s">
        <v>8</v>
      </c>
      <c r="M7" s="17" t="s">
        <v>9</v>
      </c>
      <c r="N7" s="17" t="s">
        <v>10</v>
      </c>
      <c r="O7" s="19" t="s">
        <v>11</v>
      </c>
      <c r="P7" s="12"/>
    </row>
    <row r="8" spans="1:16" ht="12.75">
      <c r="A8" s="20">
        <v>-5</v>
      </c>
      <c r="B8" s="21">
        <f>MROUND(A.15+Atc*(A8-15),0.05)</f>
        <v>46.650000000000006</v>
      </c>
      <c r="C8" s="21">
        <f>MROUND(C.15+Ctc*(A8-15),0.05)</f>
        <v>72.4</v>
      </c>
      <c r="D8" s="21">
        <f>MROUND(D.15+Dtc*(A8-15),0.05)</f>
        <v>103.45</v>
      </c>
      <c r="E8" s="21">
        <f>MROUND(HG.15+Hg.3129*(A8-15),0.05)</f>
        <v>80.15</v>
      </c>
      <c r="F8" s="22">
        <v>10</v>
      </c>
      <c r="G8" s="21">
        <f>MROUND(A.15+Atc*(F8-15),0.05)</f>
        <v>48.150000000000006</v>
      </c>
      <c r="H8" s="21">
        <f>MROUND(C.15+Ctc*(F8-15),0.05)</f>
        <v>74.65</v>
      </c>
      <c r="I8" s="21">
        <f>MROUND(D.15+Dtc*(F8-15),0.05)</f>
        <v>105.60000000000001</v>
      </c>
      <c r="J8" s="21">
        <f>MROUND(HG.15+Hg.3129*(F8-15),0.05)</f>
        <v>82.4</v>
      </c>
      <c r="K8" s="22">
        <v>25</v>
      </c>
      <c r="L8" s="21">
        <f>MROUND(A.15+Atc*(K8-15),0.05)</f>
        <v>49.650000000000006</v>
      </c>
      <c r="M8" s="21">
        <f>MROUND(C.15+Ctc*(K8-15),0.05)</f>
        <v>76.9</v>
      </c>
      <c r="N8" s="21">
        <f>MROUND(D.15+Dtc*(K8-15),0.05)</f>
        <v>107.80000000000001</v>
      </c>
      <c r="O8" s="23">
        <f>MROUND(HG.15+Hg.3129*(K8-15),0.05)</f>
        <v>84.65</v>
      </c>
      <c r="P8" s="6"/>
    </row>
    <row r="9" spans="1:16" ht="12.75">
      <c r="A9" s="20">
        <v>-4.5</v>
      </c>
      <c r="B9" s="21">
        <f>MROUND(A.15+Atc*(A9-15),0.05)</f>
        <v>46.7</v>
      </c>
      <c r="C9" s="21">
        <f>MROUND(C.15+Ctc*(A9-15),0.05)</f>
        <v>72.5</v>
      </c>
      <c r="D9" s="21">
        <f>MROUND(D.15+Dtc*(A9-15),0.05)</f>
        <v>103.5</v>
      </c>
      <c r="E9" s="21">
        <f>MROUND(HG.15+Hg.3129*(A9-15),0.05)</f>
        <v>80.25</v>
      </c>
      <c r="F9" s="22">
        <v>10.5</v>
      </c>
      <c r="G9" s="21">
        <f>MROUND(A.15+Atc*(F9-15),0.05)</f>
        <v>48.2</v>
      </c>
      <c r="H9" s="21">
        <f>MROUND(C.15+Ctc*(F9-15),0.05)</f>
        <v>74.75</v>
      </c>
      <c r="I9" s="21">
        <f>MROUND(D.15+Dtc*(F9-15),0.05)</f>
        <v>105.7</v>
      </c>
      <c r="J9" s="21">
        <f>MROUND(HG.15+Hg.3129*(F9-15),0.05)</f>
        <v>82.5</v>
      </c>
      <c r="K9" s="22">
        <v>25.5</v>
      </c>
      <c r="L9" s="21">
        <f>MROUND(A.15+Atc*(K9-15),0.05)</f>
        <v>49.7</v>
      </c>
      <c r="M9" s="21">
        <f>MROUND(C.15+Ctc*(K9-15),0.05)</f>
        <v>76.95</v>
      </c>
      <c r="N9" s="21">
        <f>MROUND(D.15+Dtc*(K9-15),0.05)</f>
        <v>107.9</v>
      </c>
      <c r="O9" s="23">
        <f>MROUND(HG.15+Hg.3129*(K9-15),0.05)</f>
        <v>84.75</v>
      </c>
      <c r="P9" s="6"/>
    </row>
    <row r="10" spans="1:16" ht="12.75">
      <c r="A10" s="20">
        <v>-4</v>
      </c>
      <c r="B10" s="21">
        <f>MROUND(A.15+Atc*(A10-15),0.05)</f>
        <v>46.75</v>
      </c>
      <c r="C10" s="21">
        <f>MROUND(C.15+Ctc*(A10-15),0.05)</f>
        <v>72.55</v>
      </c>
      <c r="D10" s="21">
        <f>MROUND(D.15+Dtc*(A10-15),0.05)</f>
        <v>103.60000000000001</v>
      </c>
      <c r="E10" s="21">
        <f>MROUND(HG.15+Hg.3129*(A10-15),0.05)</f>
        <v>80.30000000000001</v>
      </c>
      <c r="F10" s="22">
        <v>11</v>
      </c>
      <c r="G10" s="21">
        <f>MROUND(A.15+Atc*(F10-15),0.05)</f>
        <v>48.25</v>
      </c>
      <c r="H10" s="21">
        <f>MROUND(C.15+Ctc*(F10-15),0.05)</f>
        <v>74.8</v>
      </c>
      <c r="I10" s="21">
        <f>MROUND(D.15+Dtc*(F10-15),0.05)</f>
        <v>105.75</v>
      </c>
      <c r="J10" s="21">
        <f>MROUND(HG.15+Hg.3129*(F10-15),0.05)</f>
        <v>82.55000000000001</v>
      </c>
      <c r="K10" s="22">
        <v>26</v>
      </c>
      <c r="L10" s="21">
        <f>MROUND(A.15+Atc*(K10-15),0.05)</f>
        <v>49.75</v>
      </c>
      <c r="M10" s="21">
        <f>MROUND(C.15+Ctc*(K10-15),0.05)</f>
        <v>77.05000000000001</v>
      </c>
      <c r="N10" s="21">
        <f>MROUND(D.15+Dtc*(K10-15),0.05)</f>
        <v>107.95</v>
      </c>
      <c r="O10" s="23">
        <f>MROUND(HG.15+Hg.3129*(K10-15),0.05)</f>
        <v>84.80000000000001</v>
      </c>
      <c r="P10" s="6"/>
    </row>
    <row r="11" spans="1:16" ht="12.75">
      <c r="A11" s="20">
        <v>-3.5</v>
      </c>
      <c r="B11" s="21">
        <f>MROUND(A.15+Atc*(A11-15),0.05)</f>
        <v>46.800000000000004</v>
      </c>
      <c r="C11" s="21">
        <f>MROUND(C.15+Ctc*(A11-15),0.05)</f>
        <v>72.65</v>
      </c>
      <c r="D11" s="21">
        <f>MROUND(D.15+Dtc*(A11-15),0.05)</f>
        <v>103.65</v>
      </c>
      <c r="E11" s="21">
        <f>MROUND(HG.15+Hg.3129*(A11-15),0.05)</f>
        <v>80.4</v>
      </c>
      <c r="F11" s="22">
        <v>11.5</v>
      </c>
      <c r="G11" s="21">
        <f>MROUND(A.15+Atc*(F11-15),0.05)</f>
        <v>48.300000000000004</v>
      </c>
      <c r="H11" s="21">
        <f>MROUND(C.15+Ctc*(F11-15),0.05)</f>
        <v>74.9</v>
      </c>
      <c r="I11" s="21">
        <f>MROUND(D.15+Dtc*(F11-15),0.05)</f>
        <v>105.85000000000001</v>
      </c>
      <c r="J11" s="21">
        <f>MROUND(HG.15+Hg.3129*(F11-15),0.05)</f>
        <v>82.65</v>
      </c>
      <c r="K11" s="22">
        <v>26.5</v>
      </c>
      <c r="L11" s="21">
        <f>MROUND(A.15+Atc*(K11-15),0.05)</f>
        <v>49.800000000000004</v>
      </c>
      <c r="M11" s="21">
        <f>MROUND(C.15+Ctc*(K11-15),0.05)</f>
        <v>77.10000000000001</v>
      </c>
      <c r="N11" s="21">
        <f>MROUND(D.15+Dtc*(K11-15),0.05)</f>
        <v>108.05000000000001</v>
      </c>
      <c r="O11" s="23">
        <f>MROUND(HG.15+Hg.3129*(K11-15),0.05)</f>
        <v>84.9</v>
      </c>
      <c r="P11" s="6"/>
    </row>
    <row r="12" spans="1:16" ht="12.75">
      <c r="A12" s="24">
        <v>-3</v>
      </c>
      <c r="B12" s="25">
        <f>MROUND(A.15+Atc*(A12-15),0.05)</f>
        <v>46.85</v>
      </c>
      <c r="C12" s="25">
        <f>MROUND(C.15+Ctc*(A12-15),0.05)</f>
        <v>72.7</v>
      </c>
      <c r="D12" s="25">
        <f>MROUND(D.15+Dtc*(A12-15),0.05)</f>
        <v>103.7</v>
      </c>
      <c r="E12" s="25">
        <f>MROUND(HG.15+Hg.3129*(A12-15),0.05)</f>
        <v>80.45</v>
      </c>
      <c r="F12" s="26">
        <v>12</v>
      </c>
      <c r="G12" s="25">
        <f>MROUND(A.15+Atc*(F12-15),0.05)</f>
        <v>48.35</v>
      </c>
      <c r="H12" s="25">
        <f>MROUND(C.15+Ctc*(F12-15),0.05)</f>
        <v>74.95</v>
      </c>
      <c r="I12" s="25">
        <f>MROUND(D.15+Dtc*(F12-15),0.05)</f>
        <v>105.9</v>
      </c>
      <c r="J12" s="25">
        <f>MROUND(HG.15+Hg.3129*(F12-15),0.05)</f>
        <v>82.7</v>
      </c>
      <c r="K12" s="26">
        <v>27</v>
      </c>
      <c r="L12" s="25">
        <f>MROUND(A.15+Atc*(K12-15),0.05)</f>
        <v>49.85</v>
      </c>
      <c r="M12" s="25">
        <f>MROUND(C.15+Ctc*(K12-15),0.05)</f>
        <v>77.2</v>
      </c>
      <c r="N12" s="25">
        <f>MROUND(D.15+Dtc*(K12-15),0.05)</f>
        <v>108.10000000000001</v>
      </c>
      <c r="O12" s="27">
        <f>MROUND(HG.15+Hg.3129*(K12-15),0.05)</f>
        <v>84.95</v>
      </c>
      <c r="P12" s="6"/>
    </row>
    <row r="13" spans="1:16" ht="12.75">
      <c r="A13" s="20">
        <v>-2.5</v>
      </c>
      <c r="B13" s="21">
        <f>MROUND(A.15+Atc*(A13-15),0.05)</f>
        <v>46.900000000000006</v>
      </c>
      <c r="C13" s="21">
        <f>MROUND(C.15+Ctc*(A13-15),0.05)</f>
        <v>72.8</v>
      </c>
      <c r="D13" s="21">
        <f>MROUND(D.15+Dtc*(A13-15),0.05)</f>
        <v>103.80000000000001</v>
      </c>
      <c r="E13" s="21">
        <f>MROUND(HG.15+Hg.3129*(A13-15),0.05)</f>
        <v>80.55000000000001</v>
      </c>
      <c r="F13" s="22">
        <v>12.5</v>
      </c>
      <c r="G13" s="21">
        <f>MROUND(A.15+Atc*(F13-15),0.05)</f>
        <v>48.400000000000006</v>
      </c>
      <c r="H13" s="21">
        <f>MROUND(C.15+Ctc*(F13-15),0.05)</f>
        <v>75.05</v>
      </c>
      <c r="I13" s="21">
        <f>MROUND(D.15+Dtc*(F13-15),0.05)</f>
        <v>106</v>
      </c>
      <c r="J13" s="21">
        <f>MROUND(HG.15+Hg.3129*(F13-15),0.05)</f>
        <v>82.80000000000001</v>
      </c>
      <c r="K13" s="22">
        <v>27.5</v>
      </c>
      <c r="L13" s="21">
        <f>MROUND(A.15+Atc*(K13-15),0.05)</f>
        <v>49.900000000000006</v>
      </c>
      <c r="M13" s="21">
        <f>MROUND(C.15+Ctc*(K13-15),0.05)</f>
        <v>77.25</v>
      </c>
      <c r="N13" s="21">
        <f>MROUND(D.15+Dtc*(K13-15),0.05)</f>
        <v>108.2</v>
      </c>
      <c r="O13" s="23">
        <f>MROUND(HG.15+Hg.3129*(K13-15),0.05)</f>
        <v>85.05000000000001</v>
      </c>
      <c r="P13" s="6"/>
    </row>
    <row r="14" spans="1:16" ht="12.75">
      <c r="A14" s="20">
        <v>-2</v>
      </c>
      <c r="B14" s="21">
        <f>MROUND(A.15+Atc*(A14-15),0.05)</f>
        <v>46.95</v>
      </c>
      <c r="C14" s="21">
        <f>MROUND(C.15+Ctc*(A14-15),0.05)</f>
        <v>72.85000000000001</v>
      </c>
      <c r="D14" s="21">
        <f>MROUND(D.15+Dtc*(A14-15),0.05)</f>
        <v>103.85000000000001</v>
      </c>
      <c r="E14" s="21">
        <f>MROUND(HG.15+Hg.3129*(A14-15),0.05)</f>
        <v>80.60000000000001</v>
      </c>
      <c r="F14" s="22">
        <v>13</v>
      </c>
      <c r="G14" s="21">
        <f>MROUND(A.15+Atc*(F14-15),0.05)</f>
        <v>48.45</v>
      </c>
      <c r="H14" s="21">
        <f>MROUND(C.15+Ctc*(F14-15),0.05)</f>
        <v>75.10000000000001</v>
      </c>
      <c r="I14" s="21">
        <f>MROUND(D.15+Dtc*(F14-15),0.05)</f>
        <v>106.05000000000001</v>
      </c>
      <c r="J14" s="21">
        <f>MROUND(HG.15+Hg.3129*(F14-15),0.05)</f>
        <v>82.85000000000001</v>
      </c>
      <c r="K14" s="22">
        <v>28</v>
      </c>
      <c r="L14" s="21">
        <f>MROUND(A.15+Atc*(K14-15),0.05)</f>
        <v>49.95</v>
      </c>
      <c r="M14" s="21">
        <f>MROUND(C.15+Ctc*(K14-15),0.05)</f>
        <v>77.35000000000001</v>
      </c>
      <c r="N14" s="21">
        <f>MROUND(D.15+Dtc*(K14-15),0.05)</f>
        <v>108.25</v>
      </c>
      <c r="O14" s="23">
        <f>MROUND(HG.15+Hg.3129*(K14-15),0.05)</f>
        <v>85.10000000000001</v>
      </c>
      <c r="P14" s="6"/>
    </row>
    <row r="15" spans="1:16" ht="12.75">
      <c r="A15" s="20">
        <v>-1.5</v>
      </c>
      <c r="B15" s="21">
        <f>MROUND(A.15+Atc*(A15-15),0.05)</f>
        <v>47</v>
      </c>
      <c r="C15" s="21">
        <f>MROUND(C.15+Ctc*(A15-15),0.05)</f>
        <v>72.95</v>
      </c>
      <c r="D15" s="21">
        <f>MROUND(D.15+Dtc*(A15-15),0.05)</f>
        <v>103.95</v>
      </c>
      <c r="E15" s="21">
        <f>MROUND(HG.15+Hg.3129*(A15-15),0.05)</f>
        <v>80.7</v>
      </c>
      <c r="F15" s="22">
        <v>13.5</v>
      </c>
      <c r="G15" s="21">
        <f>MROUND(A.15+Atc*(F15-15),0.05)</f>
        <v>48.5</v>
      </c>
      <c r="H15" s="21">
        <f>MROUND(C.15+Ctc*(F15-15),0.05)</f>
        <v>75.2</v>
      </c>
      <c r="I15" s="21">
        <f>MROUND(D.15+Dtc*(F15-15),0.05)</f>
        <v>106.15</v>
      </c>
      <c r="J15" s="21">
        <f>MROUND(HG.15+Hg.3129*(F15-15),0.05)</f>
        <v>82.95</v>
      </c>
      <c r="K15" s="22">
        <v>28.5</v>
      </c>
      <c r="L15" s="21">
        <f>MROUND(A.15+Atc*(K15-15),0.05)</f>
        <v>50</v>
      </c>
      <c r="M15" s="21">
        <f>MROUND(C.15+Ctc*(K15-15),0.05)</f>
        <v>77.4</v>
      </c>
      <c r="N15" s="21">
        <f>MROUND(D.15+Dtc*(K15-15),0.05)</f>
        <v>108.30000000000001</v>
      </c>
      <c r="O15" s="23">
        <f>MROUND(HG.15+Hg.3129*(K15-15),0.05)</f>
        <v>85.2</v>
      </c>
      <c r="P15" s="6"/>
    </row>
    <row r="16" spans="1:16" ht="12.75">
      <c r="A16" s="20">
        <v>-1</v>
      </c>
      <c r="B16" s="21">
        <f>MROUND(A.15+Atc*(A16-15),0.05)</f>
        <v>47.050000000000004</v>
      </c>
      <c r="C16" s="21">
        <f>MROUND(C.15+Ctc*(A16-15),0.05)</f>
        <v>73</v>
      </c>
      <c r="D16" s="21">
        <f>MROUND(D.15+Dtc*(A16-15),0.05)</f>
        <v>104</v>
      </c>
      <c r="E16" s="21">
        <f>MROUND(HG.15+Hg.3129*(A16-15),0.05)</f>
        <v>80.75</v>
      </c>
      <c r="F16" s="22">
        <v>14</v>
      </c>
      <c r="G16" s="21">
        <f>MROUND(A.15+Atc*(F16-15),0.05)</f>
        <v>48.550000000000004</v>
      </c>
      <c r="H16" s="21">
        <f>MROUND(C.15+Ctc*(F16-15),0.05)</f>
        <v>75.25</v>
      </c>
      <c r="I16" s="21">
        <f>MROUND(D.15+Dtc*(F16-15),0.05)</f>
        <v>106.2</v>
      </c>
      <c r="J16" s="21">
        <f>MROUND(HG.15+Hg.3129*(F16-15),0.05)</f>
        <v>83</v>
      </c>
      <c r="K16" s="22">
        <v>29</v>
      </c>
      <c r="L16" s="21">
        <f>MROUND(A.15+Atc*(K16-15),0.05)</f>
        <v>50.050000000000004</v>
      </c>
      <c r="M16" s="21">
        <f>MROUND(C.15+Ctc*(K16-15),0.05)</f>
        <v>77.5</v>
      </c>
      <c r="N16" s="21">
        <f>MROUND(D.15+Dtc*(K16-15),0.05)</f>
        <v>108.4</v>
      </c>
      <c r="O16" s="23">
        <f>MROUND(HG.15+Hg.3129*(K16-15),0.05)</f>
        <v>85.25</v>
      </c>
      <c r="P16" s="6"/>
    </row>
    <row r="17" spans="1:16" ht="12.75">
      <c r="A17" s="24">
        <v>-0.5</v>
      </c>
      <c r="B17" s="25">
        <f>MROUND(A.15+Atc*(A17-15),0.05)</f>
        <v>47.1</v>
      </c>
      <c r="C17" s="25">
        <f>MROUND(C.15+Ctc*(A17-15),0.05)</f>
        <v>73.10000000000001</v>
      </c>
      <c r="D17" s="25">
        <f>MROUND(D.15+Dtc*(A17-15),0.05)</f>
        <v>104.10000000000001</v>
      </c>
      <c r="E17" s="25">
        <f>MROUND(HG.15+Hg.3129*(A17-15),0.05)</f>
        <v>80.85000000000001</v>
      </c>
      <c r="F17" s="26">
        <v>14.5</v>
      </c>
      <c r="G17" s="25">
        <f>MROUND(A.15+Atc*(F17-15),0.05)</f>
        <v>48.6</v>
      </c>
      <c r="H17" s="25">
        <f>MROUND(C.15+Ctc*(F17-15),0.05)</f>
        <v>75.35000000000001</v>
      </c>
      <c r="I17" s="25">
        <f>MROUND(D.15+Dtc*(F17-15),0.05)</f>
        <v>106.30000000000001</v>
      </c>
      <c r="J17" s="25">
        <f>MROUND(HG.15+Hg.3129*(F17-15),0.05)</f>
        <v>83.10000000000001</v>
      </c>
      <c r="K17" s="26">
        <v>29.5</v>
      </c>
      <c r="L17" s="25">
        <f>MROUND(A.15+Atc*(K17-15),0.05)</f>
        <v>50.1</v>
      </c>
      <c r="M17" s="25">
        <f>MROUND(C.15+Ctc*(K17-15),0.05)</f>
        <v>77.55000000000001</v>
      </c>
      <c r="N17" s="25">
        <f>MROUND(D.15+Dtc*(K17-15),0.05)</f>
        <v>108.45</v>
      </c>
      <c r="O17" s="27">
        <f>MROUND(HG.15+Hg.3129*(K17-15),0.05)</f>
        <v>85.35000000000001</v>
      </c>
      <c r="P17" s="6"/>
    </row>
    <row r="18" spans="1:16" ht="12.75">
      <c r="A18" s="39">
        <v>0</v>
      </c>
      <c r="B18" s="40">
        <f>MROUND(A.15+Atc*(A18-15),0.01)</f>
        <v>47.14</v>
      </c>
      <c r="C18" s="40">
        <f>MROUND(C.15+Ctc*(A18-15),0.01)</f>
        <v>73.17</v>
      </c>
      <c r="D18" s="40">
        <f>MROUND(D.15+Dtc*(A18-15),0.01)</f>
        <v>104.16</v>
      </c>
      <c r="E18" s="40">
        <f>MROUND(HG.15+Hg.3129*(A18-15),0.01)</f>
        <v>80.9</v>
      </c>
      <c r="F18" s="28">
        <v>15</v>
      </c>
      <c r="G18" s="41">
        <f>MROUND(A.15,0.05)</f>
        <v>48.650000000000006</v>
      </c>
      <c r="H18" s="41">
        <f>MROUND(C.15,0.05)</f>
        <v>75.4</v>
      </c>
      <c r="I18" s="41">
        <f>MROUND(D.15,0.05)</f>
        <v>106.35000000000001</v>
      </c>
      <c r="J18" s="41">
        <f>MROUND(HG.15,0.05)</f>
        <v>83.15</v>
      </c>
      <c r="K18" s="22">
        <v>30</v>
      </c>
      <c r="L18" s="21">
        <f>MROUND(A.15+Atc*(K18-15),0.05)</f>
        <v>50.150000000000006</v>
      </c>
      <c r="M18" s="21">
        <f>MROUND(C.15+Ctc*(K18-15),0.05)</f>
        <v>77.65</v>
      </c>
      <c r="N18" s="21">
        <f>MROUND(D.15+Dtc*(K18-15),0.05)</f>
        <v>108.55000000000001</v>
      </c>
      <c r="O18" s="23">
        <f>MROUND(HG.15+Hg.3129*(K18-15),0.05)</f>
        <v>85.4</v>
      </c>
      <c r="P18" s="6"/>
    </row>
    <row r="19" spans="1:16" ht="12.75">
      <c r="A19" s="20">
        <v>0.5</v>
      </c>
      <c r="B19" s="21">
        <f>MROUND(A.15+Atc*(A19-15),0.05)</f>
        <v>47.2</v>
      </c>
      <c r="C19" s="21">
        <f>MROUND(C.15+Ctc*(A19-15),0.05)</f>
        <v>73.25</v>
      </c>
      <c r="D19" s="21">
        <f>MROUND(D.15+Dtc*(A19-15),0.05)</f>
        <v>104.25</v>
      </c>
      <c r="E19" s="21">
        <f>MROUND(HG.15+Hg.3129*(A19-15),0.05)</f>
        <v>81</v>
      </c>
      <c r="F19" s="22">
        <v>15.5</v>
      </c>
      <c r="G19" s="21">
        <f>MROUND(A.15+Atc*(F19-15),0.05)</f>
        <v>48.7</v>
      </c>
      <c r="H19" s="21">
        <f>MROUND(C.15+Ctc*(F19-15),0.05)</f>
        <v>75.45</v>
      </c>
      <c r="I19" s="21">
        <f>MROUND(D.15+Dtc*(F19-15),0.05)</f>
        <v>106.4</v>
      </c>
      <c r="J19" s="21">
        <f>MROUND(HG.15+Hg.3129*(F19-15),0.05)</f>
        <v>83.25</v>
      </c>
      <c r="K19" s="22">
        <v>30.5</v>
      </c>
      <c r="L19" s="21">
        <f>MROUND(A.15+Atc*(K19-15),0.05)</f>
        <v>50.2</v>
      </c>
      <c r="M19" s="21">
        <f>MROUND(C.15+Ctc*(K19-15),0.05)</f>
        <v>77.7</v>
      </c>
      <c r="N19" s="21">
        <f>MROUND(D.15+Dtc*(K19-15),0.05)</f>
        <v>108.60000000000001</v>
      </c>
      <c r="O19" s="23">
        <f>MROUND(HG.15+Hg.3129*(K19-15),0.05)</f>
        <v>85.5</v>
      </c>
      <c r="P19" s="6"/>
    </row>
    <row r="20" spans="1:16" ht="12.75">
      <c r="A20" s="20">
        <v>1</v>
      </c>
      <c r="B20" s="21">
        <f>MROUND(A.15+Atc*(A20-15),0.05)</f>
        <v>47.25</v>
      </c>
      <c r="C20" s="21">
        <f>MROUND(C.15+Ctc*(A20-15),0.05)</f>
        <v>73.3</v>
      </c>
      <c r="D20" s="21">
        <f>MROUND(D.15+Dtc*(A20-15),0.05)</f>
        <v>104.30000000000001</v>
      </c>
      <c r="E20" s="21">
        <f>MROUND(HG.15+Hg.3129*(A20-15),0.05)</f>
        <v>81.05000000000001</v>
      </c>
      <c r="F20" s="22">
        <v>16</v>
      </c>
      <c r="G20" s="21">
        <f>MROUND(A.15+Atc*(F20-15),0.05)</f>
        <v>48.75</v>
      </c>
      <c r="H20" s="21">
        <f>MROUND(C.15+Ctc*(F20-15),0.05)</f>
        <v>75.55</v>
      </c>
      <c r="I20" s="21">
        <f>MROUND(D.15+Dtc*(F20-15),0.05)</f>
        <v>106.5</v>
      </c>
      <c r="J20" s="21">
        <f>MROUND(HG.15+Hg.3129*(F20-15),0.05)</f>
        <v>83.30000000000001</v>
      </c>
      <c r="K20" s="22">
        <v>31</v>
      </c>
      <c r="L20" s="21">
        <f>MROUND(A.15+Atc*(K20-15),0.05)</f>
        <v>50.25</v>
      </c>
      <c r="M20" s="21">
        <f>MROUND(C.15+Ctc*(K20-15),0.05)</f>
        <v>77.80000000000001</v>
      </c>
      <c r="N20" s="21">
        <f>MROUND(D.15+Dtc*(K20-15),0.05)</f>
        <v>108.7</v>
      </c>
      <c r="O20" s="23">
        <f>MROUND(HG.15+Hg.3129*(K20-15),0.05)</f>
        <v>85.55000000000001</v>
      </c>
      <c r="P20" s="6"/>
    </row>
    <row r="21" spans="1:16" ht="12.75">
      <c r="A21" s="20">
        <v>1.5</v>
      </c>
      <c r="B21" s="21">
        <f>MROUND(A.15+Atc*(A21-15),0.05)</f>
        <v>47.300000000000004</v>
      </c>
      <c r="C21" s="21">
        <f>MROUND(C.15+Ctc*(A21-15),0.05)</f>
        <v>73.4</v>
      </c>
      <c r="D21" s="21">
        <f>MROUND(D.15+Dtc*(A21-15),0.05)</f>
        <v>104.4</v>
      </c>
      <c r="E21" s="21">
        <f>MROUND(HG.15+Hg.3129*(A21-15),0.05)</f>
        <v>81.15</v>
      </c>
      <c r="F21" s="22">
        <v>16.5</v>
      </c>
      <c r="G21" s="21">
        <f>MROUND(A.15+Atc*(F21-15),0.05)</f>
        <v>48.800000000000004</v>
      </c>
      <c r="H21" s="21">
        <f>MROUND(C.15+Ctc*(F21-15),0.05)</f>
        <v>75.60000000000001</v>
      </c>
      <c r="I21" s="21">
        <f>MROUND(D.15+Dtc*(F21-15),0.05)</f>
        <v>106.55000000000001</v>
      </c>
      <c r="J21" s="21">
        <f>MROUND(HG.15+Hg.3129*(F21-15),0.05)</f>
        <v>83.4</v>
      </c>
      <c r="K21" s="22">
        <v>31.5</v>
      </c>
      <c r="L21" s="21">
        <f>MROUND(A.15+Atc*(K21-15),0.05)</f>
        <v>50.300000000000004</v>
      </c>
      <c r="M21" s="21">
        <f>MROUND(C.15+Ctc*(K21-15),0.05)</f>
        <v>77.85000000000001</v>
      </c>
      <c r="N21" s="21">
        <f>MROUND(D.15+Dtc*(K21-15),0.05)</f>
        <v>108.75</v>
      </c>
      <c r="O21" s="23">
        <f>MROUND(HG.15+Hg.3129*(K21-15),0.05)</f>
        <v>85.65</v>
      </c>
      <c r="P21" s="6"/>
    </row>
    <row r="22" spans="1:16" ht="12.75">
      <c r="A22" s="24">
        <v>2</v>
      </c>
      <c r="B22" s="25">
        <f>MROUND(A.15+Atc*(A22-15),0.05)</f>
        <v>47.35</v>
      </c>
      <c r="C22" s="25">
        <f>MROUND(C.15+Ctc*(A22-15),0.05)</f>
        <v>73.45</v>
      </c>
      <c r="D22" s="25">
        <f>MROUND(D.15+Dtc*(A22-15),0.05)</f>
        <v>104.45</v>
      </c>
      <c r="E22" s="25">
        <f>MROUND(HG.15+Hg.3129*(A22-15),0.05)</f>
        <v>81.2</v>
      </c>
      <c r="F22" s="26">
        <v>17</v>
      </c>
      <c r="G22" s="25">
        <f>MROUND(A.15+Atc*(F22-15),0.05)</f>
        <v>48.85</v>
      </c>
      <c r="H22" s="25">
        <f>MROUND(C.15+Ctc*(F22-15),0.05)</f>
        <v>75.7</v>
      </c>
      <c r="I22" s="25">
        <f>MROUND(D.15+Dtc*(F22-15),0.05)</f>
        <v>106.65</v>
      </c>
      <c r="J22" s="25">
        <f>MROUND(HG.15+Hg.3129*(F22-15),0.05)</f>
        <v>83.45</v>
      </c>
      <c r="K22" s="26">
        <v>32</v>
      </c>
      <c r="L22" s="25">
        <f>MROUND(A.15+Atc*(K22-15),0.05)</f>
        <v>50.35</v>
      </c>
      <c r="M22" s="25">
        <f>MROUND(C.15+Ctc*(K22-15),0.05)</f>
        <v>77.95</v>
      </c>
      <c r="N22" s="25">
        <f>MROUND(D.15+Dtc*(K22-15),0.05)</f>
        <v>108.85000000000001</v>
      </c>
      <c r="O22" s="27">
        <f>MROUND(HG.15+Hg.3129*(K22-15),0.05)</f>
        <v>85.7</v>
      </c>
      <c r="P22" s="6"/>
    </row>
    <row r="23" spans="1:16" ht="12.75">
      <c r="A23" s="20">
        <v>2.5</v>
      </c>
      <c r="B23" s="21">
        <f>MROUND(A.15+Atc*(A23-15),0.05)</f>
        <v>47.400000000000006</v>
      </c>
      <c r="C23" s="21">
        <f>MROUND(C.15+Ctc*(A23-15),0.05)</f>
        <v>73.55</v>
      </c>
      <c r="D23" s="21">
        <f>MROUND(D.15+Dtc*(A23-15),0.05)</f>
        <v>104.5</v>
      </c>
      <c r="E23" s="21">
        <f>MROUND(HG.15+Hg.3129*(A23-15),0.05)</f>
        <v>81.30000000000001</v>
      </c>
      <c r="F23" s="22">
        <v>17.5</v>
      </c>
      <c r="G23" s="21">
        <f>MROUND(A.15+Atc*(F23-15),0.05)</f>
        <v>48.900000000000006</v>
      </c>
      <c r="H23" s="21">
        <f>MROUND(C.15+Ctc*(F23-15),0.05)</f>
        <v>75.75</v>
      </c>
      <c r="I23" s="21">
        <f>MROUND(D.15+Dtc*(F23-15),0.05)</f>
        <v>106.7</v>
      </c>
      <c r="J23" s="21">
        <f>MROUND(HG.15+Hg.3129*(F23-15),0.05)</f>
        <v>83.55000000000001</v>
      </c>
      <c r="K23" s="22">
        <v>32.5</v>
      </c>
      <c r="L23" s="21">
        <f>MROUND(A.15+Atc*(K23-15),0.05)</f>
        <v>50.400000000000006</v>
      </c>
      <c r="M23" s="21">
        <f>MROUND(C.15+Ctc*(K23-15),0.05)</f>
        <v>78</v>
      </c>
      <c r="N23" s="21">
        <f>MROUND(D.15+Dtc*(K23-15),0.05)</f>
        <v>108.9</v>
      </c>
      <c r="O23" s="23">
        <f>MROUND(HG.15+Hg.3129*(K23-15),0.05)</f>
        <v>85.80000000000001</v>
      </c>
      <c r="P23" s="6"/>
    </row>
    <row r="24" spans="1:16" ht="12.75">
      <c r="A24" s="20">
        <v>3</v>
      </c>
      <c r="B24" s="21">
        <f>MROUND(A.15+Atc*(A24-15),0.05)</f>
        <v>47.45</v>
      </c>
      <c r="C24" s="21">
        <f>MROUND(C.15+Ctc*(A24-15),0.05)</f>
        <v>73.60000000000001</v>
      </c>
      <c r="D24" s="21">
        <f>MROUND(D.15+Dtc*(A24-15),0.05)</f>
        <v>104.60000000000001</v>
      </c>
      <c r="E24" s="21">
        <f>MROUND(HG.15+Hg.3129*(A24-15),0.05)</f>
        <v>81.35000000000001</v>
      </c>
      <c r="F24" s="22">
        <v>18</v>
      </c>
      <c r="G24" s="21">
        <f>MROUND(A.15+Atc*(F24-15),0.05)</f>
        <v>48.95</v>
      </c>
      <c r="H24" s="21">
        <f>MROUND(C.15+Ctc*(F24-15),0.05)</f>
        <v>75.85000000000001</v>
      </c>
      <c r="I24" s="21">
        <f>MROUND(D.15+Dtc*(F24-15),0.05)</f>
        <v>106.80000000000001</v>
      </c>
      <c r="J24" s="21">
        <f>MROUND(HG.15+Hg.3129*(F24-15),0.05)</f>
        <v>83.60000000000001</v>
      </c>
      <c r="K24" s="22">
        <v>33</v>
      </c>
      <c r="L24" s="21">
        <f>MROUND(A.15+Atc*(K24-15),0.05)</f>
        <v>50.45</v>
      </c>
      <c r="M24" s="21">
        <f>MROUND(C.15+Ctc*(K24-15),0.05)</f>
        <v>78.10000000000001</v>
      </c>
      <c r="N24" s="21">
        <f>MROUND(D.15+Dtc*(K24-15),0.05)</f>
        <v>109</v>
      </c>
      <c r="O24" s="23">
        <f>MROUND(HG.15+Hg.3129*(K24-15),0.05)</f>
        <v>85.85000000000001</v>
      </c>
      <c r="P24" s="6"/>
    </row>
    <row r="25" spans="1:16" ht="12.75">
      <c r="A25" s="20">
        <v>3.5</v>
      </c>
      <c r="B25" s="21">
        <f>MROUND(A.15+Atc*(A25-15),0.05)</f>
        <v>47.5</v>
      </c>
      <c r="C25" s="21">
        <f>MROUND(C.15+Ctc*(A25-15),0.05)</f>
        <v>73.7</v>
      </c>
      <c r="D25" s="21">
        <f>MROUND(D.15+Dtc*(A25-15),0.05)</f>
        <v>104.65</v>
      </c>
      <c r="E25" s="21">
        <f>MROUND(HG.15+Hg.3129*(A25-15),0.05)</f>
        <v>81.45</v>
      </c>
      <c r="F25" s="22">
        <v>18.5</v>
      </c>
      <c r="G25" s="21">
        <f>MROUND(A.15+Atc*(F25-15),0.05)</f>
        <v>49</v>
      </c>
      <c r="H25" s="21">
        <f>MROUND(C.15+Ctc*(F25-15),0.05)</f>
        <v>75.9</v>
      </c>
      <c r="I25" s="21">
        <f>MROUND(D.15+Dtc*(F25-15),0.05)</f>
        <v>106.85000000000001</v>
      </c>
      <c r="J25" s="21">
        <f>MROUND(HG.15+Hg.3129*(F25-15),0.05)</f>
        <v>83.7</v>
      </c>
      <c r="K25" s="22">
        <v>33.5</v>
      </c>
      <c r="L25" s="21">
        <f>MROUND(A.15+Atc*(K25-15),0.05)</f>
        <v>50.5</v>
      </c>
      <c r="M25" s="21">
        <f>MROUND(C.15+Ctc*(K25-15),0.05)</f>
        <v>78.15</v>
      </c>
      <c r="N25" s="21">
        <f>MROUND(D.15+Dtc*(K25-15),0.05)</f>
        <v>109.05000000000001</v>
      </c>
      <c r="O25" s="23">
        <f>MROUND(HG.15+Hg.3129*(K25-15),0.05)</f>
        <v>85.95</v>
      </c>
      <c r="P25" s="6"/>
    </row>
    <row r="26" spans="1:16" ht="12.75">
      <c r="A26" s="20">
        <v>4</v>
      </c>
      <c r="B26" s="21">
        <f>MROUND(A.15+Atc*(A26-15),0.05)</f>
        <v>47.550000000000004</v>
      </c>
      <c r="C26" s="21">
        <f>MROUND(C.15+Ctc*(A26-15),0.05)</f>
        <v>73.75</v>
      </c>
      <c r="D26" s="21">
        <f>MROUND(D.15+Dtc*(A26-15),0.05)</f>
        <v>104.75</v>
      </c>
      <c r="E26" s="21">
        <f>MROUND(HG.15+Hg.3129*(A26-15),0.05)</f>
        <v>81.5</v>
      </c>
      <c r="F26" s="22">
        <v>19</v>
      </c>
      <c r="G26" s="21">
        <f>MROUND(A.15+Atc*(F26-15),0.05)</f>
        <v>49.050000000000004</v>
      </c>
      <c r="H26" s="21">
        <f>MROUND(C.15+Ctc*(F26-15),0.05)</f>
        <v>76</v>
      </c>
      <c r="I26" s="21">
        <f>MROUND(D.15+Dtc*(F26-15),0.05)</f>
        <v>106.95</v>
      </c>
      <c r="J26" s="21">
        <f>MROUND(HG.15+Hg.3129*(F26-15),0.05)</f>
        <v>83.75</v>
      </c>
      <c r="K26" s="22">
        <v>34</v>
      </c>
      <c r="L26" s="21">
        <f>MROUND(A.15+Atc*(K26-15),0.05)</f>
        <v>50.550000000000004</v>
      </c>
      <c r="M26" s="21">
        <f>MROUND(C.15+Ctc*(K26-15),0.05)</f>
        <v>78.25</v>
      </c>
      <c r="N26" s="21">
        <f>MROUND(D.15+Dtc*(K26-15),0.05)</f>
        <v>109.10000000000001</v>
      </c>
      <c r="O26" s="23">
        <f>MROUND(HG.15+Hg.3129*(K26-15),0.05)</f>
        <v>86</v>
      </c>
      <c r="P26" s="6"/>
    </row>
    <row r="27" spans="1:16" ht="12.75">
      <c r="A27" s="24">
        <v>4.5</v>
      </c>
      <c r="B27" s="25">
        <f>MROUND(A.15+Atc*(A27-15),0.05)</f>
        <v>47.6</v>
      </c>
      <c r="C27" s="25">
        <f>MROUND(C.15+Ctc*(A27-15),0.05)</f>
        <v>73.85000000000001</v>
      </c>
      <c r="D27" s="25">
        <f>MROUND(D.15+Dtc*(A27-15),0.05)</f>
        <v>104.80000000000001</v>
      </c>
      <c r="E27" s="25">
        <f>MROUND(HG.15+Hg.3129*(A27-15),0.05)</f>
        <v>81.60000000000001</v>
      </c>
      <c r="F27" s="26">
        <v>19.5</v>
      </c>
      <c r="G27" s="25">
        <f>MROUND(A.15+Atc*(F27-15),0.05)</f>
        <v>49.1</v>
      </c>
      <c r="H27" s="25">
        <f>MROUND(C.15+Ctc*(F27-15),0.05)</f>
        <v>76.05</v>
      </c>
      <c r="I27" s="25">
        <f>MROUND(D.15+Dtc*(F27-15),0.05)</f>
        <v>107</v>
      </c>
      <c r="J27" s="25">
        <f>MROUND(HG.15+Hg.3129*(F27-15),0.05)</f>
        <v>83.85000000000001</v>
      </c>
      <c r="K27" s="26">
        <v>34.5</v>
      </c>
      <c r="L27" s="25">
        <f>MROUND(A.15+Atc*(K27-15),0.05)</f>
        <v>50.6</v>
      </c>
      <c r="M27" s="25">
        <f>MROUND(C.15+Ctc*(K27-15),0.05)</f>
        <v>78.30000000000001</v>
      </c>
      <c r="N27" s="25">
        <f>MROUND(D.15+Dtc*(K27-15),0.05)</f>
        <v>109.2</v>
      </c>
      <c r="O27" s="27">
        <f>MROUND(HG.15+Hg.3129*(K27-15),0.05)</f>
        <v>86.10000000000001</v>
      </c>
      <c r="P27" s="6"/>
    </row>
    <row r="28" spans="1:16" ht="12.75">
      <c r="A28" s="20">
        <v>5</v>
      </c>
      <c r="B28" s="21">
        <f>MROUND(A.15+Atc*(A28-15),0.05)</f>
        <v>47.650000000000006</v>
      </c>
      <c r="C28" s="21">
        <f>MROUND(C.15+Ctc*(A28-15),0.05)</f>
        <v>73.9</v>
      </c>
      <c r="D28" s="21">
        <f>MROUND(D.15+Dtc*(A28-15),0.05)</f>
        <v>104.9</v>
      </c>
      <c r="E28" s="21">
        <f>MROUND(HG.15+Hg.3129*(A28-15),0.05)</f>
        <v>81.65</v>
      </c>
      <c r="F28" s="22">
        <v>20</v>
      </c>
      <c r="G28" s="21">
        <f>MROUND(A.15+Atc*(F28-15),0.05)</f>
        <v>49.150000000000006</v>
      </c>
      <c r="H28" s="21">
        <f>MROUND(C.15+Ctc*(F28-15),0.05)</f>
        <v>76.15</v>
      </c>
      <c r="I28" s="21">
        <f>MROUND(D.15+Dtc*(F28-15),0.05)</f>
        <v>107.10000000000001</v>
      </c>
      <c r="J28" s="21">
        <f>MROUND(HG.15+Hg.3129*(F28-15),0.05)</f>
        <v>83.9</v>
      </c>
      <c r="K28" s="22">
        <v>35</v>
      </c>
      <c r="L28" s="21">
        <f>MROUND(A.15+Atc*(K28-15),0.05)</f>
        <v>50.650000000000006</v>
      </c>
      <c r="M28" s="21">
        <f>MROUND(C.15+Ctc*(K28-15),0.05)</f>
        <v>78.4</v>
      </c>
      <c r="N28" s="21">
        <f>MROUND(D.15+Dtc*(K28-15),0.05)</f>
        <v>109.25</v>
      </c>
      <c r="O28" s="23">
        <f>MROUND(HG.15+Hg.3129*(K28-15),0.05)</f>
        <v>86.15</v>
      </c>
      <c r="P28" s="6"/>
    </row>
    <row r="29" spans="1:16" ht="12.75">
      <c r="A29" s="20">
        <v>5.5</v>
      </c>
      <c r="B29" s="21">
        <f>MROUND(A.15+Atc*(A29-15),0.05)</f>
        <v>47.7</v>
      </c>
      <c r="C29" s="21">
        <f>MROUND(C.15+Ctc*(A29-15),0.05)</f>
        <v>74</v>
      </c>
      <c r="D29" s="21">
        <f>MROUND(D.15+Dtc*(A29-15),0.05)</f>
        <v>104.95</v>
      </c>
      <c r="E29" s="21">
        <f>MROUND(HG.15+Hg.3129*(A29-15),0.05)</f>
        <v>81.75</v>
      </c>
      <c r="F29" s="22">
        <v>20.5</v>
      </c>
      <c r="G29" s="21">
        <f>MROUND(A.15+Atc*(F29-15),0.05)</f>
        <v>49.2</v>
      </c>
      <c r="H29" s="21">
        <f>MROUND(C.15+Ctc*(F29-15),0.05)</f>
        <v>76.2</v>
      </c>
      <c r="I29" s="21">
        <f>MROUND(D.15+Dtc*(F29-15),0.05)</f>
        <v>107.15</v>
      </c>
      <c r="J29" s="21">
        <f>MROUND(HG.15+Hg.3129*(F29-15),0.05)</f>
        <v>84</v>
      </c>
      <c r="K29" s="22">
        <v>35.5</v>
      </c>
      <c r="L29" s="21">
        <f>MROUND(A.15+Atc*(K29-15),0.05)</f>
        <v>50.7</v>
      </c>
      <c r="M29" s="21">
        <f>MROUND(C.15+Ctc*(K29-15),0.05)</f>
        <v>78.45</v>
      </c>
      <c r="N29" s="21">
        <f>MROUND(D.15+Dtc*(K29-15),0.05)</f>
        <v>109.35000000000001</v>
      </c>
      <c r="O29" s="23">
        <f>MROUND(HG.15+Hg.3129*(K29-15),0.05)</f>
        <v>86.25</v>
      </c>
      <c r="P29" s="6"/>
    </row>
    <row r="30" spans="1:16" ht="12.75">
      <c r="A30" s="20">
        <v>6</v>
      </c>
      <c r="B30" s="21">
        <f>MROUND(A.15+Atc*(A30-15),0.05)</f>
        <v>47.75</v>
      </c>
      <c r="C30" s="21">
        <f>MROUND(C.15+Ctc*(A30-15),0.05)</f>
        <v>74.05</v>
      </c>
      <c r="D30" s="21">
        <f>MROUND(D.15+Dtc*(A30-15),0.05)</f>
        <v>105.05000000000001</v>
      </c>
      <c r="E30" s="21">
        <f>MROUND(HG.15+Hg.3129*(A30-15),0.05)</f>
        <v>81.80000000000001</v>
      </c>
      <c r="F30" s="22">
        <v>21</v>
      </c>
      <c r="G30" s="21">
        <f>MROUND(A.15+Atc*(F30-15),0.05)</f>
        <v>49.25</v>
      </c>
      <c r="H30" s="21">
        <f>MROUND(C.15+Ctc*(F30-15),0.05)</f>
        <v>76.3</v>
      </c>
      <c r="I30" s="21">
        <f>MROUND(D.15+Dtc*(F30-15),0.05)</f>
        <v>107.25</v>
      </c>
      <c r="J30" s="21">
        <f>MROUND(HG.15+Hg.3129*(F30-15),0.05)</f>
        <v>84.05000000000001</v>
      </c>
      <c r="K30" s="22">
        <v>36</v>
      </c>
      <c r="L30" s="21">
        <f>MROUND(A.15+Atc*(K30-15),0.05)</f>
        <v>50.75</v>
      </c>
      <c r="M30" s="21">
        <f>MROUND(C.15+Ctc*(K30-15),0.05)</f>
        <v>78.55000000000001</v>
      </c>
      <c r="N30" s="21">
        <f>MROUND(D.15+Dtc*(K30-15),0.05)</f>
        <v>109.4</v>
      </c>
      <c r="O30" s="23">
        <f>MROUND(HG.15+Hg.3129*(K30-15),0.05)</f>
        <v>86.30000000000001</v>
      </c>
      <c r="P30" s="6"/>
    </row>
    <row r="31" spans="1:16" ht="12.75">
      <c r="A31" s="20">
        <v>6.5</v>
      </c>
      <c r="B31" s="21">
        <f>MROUND(A.15+Atc*(A31-15),0.05)</f>
        <v>47.800000000000004</v>
      </c>
      <c r="C31" s="21">
        <f>MROUND(C.15+Ctc*(A31-15),0.05)</f>
        <v>74.15</v>
      </c>
      <c r="D31" s="21">
        <f>MROUND(D.15+Dtc*(A31-15),0.05)</f>
        <v>105.10000000000001</v>
      </c>
      <c r="E31" s="21">
        <f>MROUND(HG.15+Hg.3129*(A31-15),0.05)</f>
        <v>81.9</v>
      </c>
      <c r="F31" s="22">
        <v>21.5</v>
      </c>
      <c r="G31" s="21">
        <f>MROUND(A.15+Atc*(F31-15),0.05)</f>
        <v>49.300000000000004</v>
      </c>
      <c r="H31" s="21">
        <f>MROUND(C.15+Ctc*(F31-15),0.05)</f>
        <v>76.35000000000001</v>
      </c>
      <c r="I31" s="21">
        <f>MROUND(D.15+Dtc*(F31-15),0.05)</f>
        <v>107.30000000000001</v>
      </c>
      <c r="J31" s="21">
        <f>MROUND(HG.15+Hg.3129*(F31-15),0.05)</f>
        <v>84.15</v>
      </c>
      <c r="K31" s="22">
        <v>36.5</v>
      </c>
      <c r="L31" s="21">
        <f>MROUND(A.15+Atc*(K31-15),0.05)</f>
        <v>50.800000000000004</v>
      </c>
      <c r="M31" s="21">
        <f>MROUND(C.15+Ctc*(K31-15),0.05)</f>
        <v>78.60000000000001</v>
      </c>
      <c r="N31" s="21">
        <f>MROUND(D.15+Dtc*(K31-15),0.05)</f>
        <v>109.5</v>
      </c>
      <c r="O31" s="23">
        <f>MROUND(HG.15+Hg.3129*(K31-15),0.05)</f>
        <v>86.4</v>
      </c>
      <c r="P31" s="6"/>
    </row>
    <row r="32" spans="1:16" ht="12.75">
      <c r="A32" s="24">
        <v>7</v>
      </c>
      <c r="B32" s="25">
        <f>MROUND(A.15+Atc*(A32-15),0.05)</f>
        <v>47.85</v>
      </c>
      <c r="C32" s="25">
        <f>MROUND(C.15+Ctc*(A32-15),0.05)</f>
        <v>74.2</v>
      </c>
      <c r="D32" s="25">
        <f>MROUND(D.15+Dtc*(A32-15),0.05)</f>
        <v>105.2</v>
      </c>
      <c r="E32" s="25">
        <f>MROUND(HG.15+Hg.3129*(A32-15),0.05)</f>
        <v>81.95</v>
      </c>
      <c r="F32" s="26">
        <v>22</v>
      </c>
      <c r="G32" s="25">
        <f>MROUND(A.15+Atc*(F32-15),0.05)</f>
        <v>49.35</v>
      </c>
      <c r="H32" s="25">
        <f>MROUND(C.15+Ctc*(F32-15),0.05)</f>
        <v>76.45</v>
      </c>
      <c r="I32" s="25">
        <f>MROUND(D.15+Dtc*(F32-15),0.05)</f>
        <v>107.35000000000001</v>
      </c>
      <c r="J32" s="25">
        <f>MROUND(HG.15+Hg.3129*(F32-15),0.05)</f>
        <v>84.2</v>
      </c>
      <c r="K32" s="26">
        <v>37</v>
      </c>
      <c r="L32" s="25">
        <f>MROUND(A.15+Atc*(K32-15),0.05)</f>
        <v>50.85</v>
      </c>
      <c r="M32" s="25">
        <f>MROUND(C.15+Ctc*(K32-15),0.05)</f>
        <v>78.7</v>
      </c>
      <c r="N32" s="25">
        <f>MROUND(D.15+Dtc*(K32-15),0.05)</f>
        <v>109.55000000000001</v>
      </c>
      <c r="O32" s="27">
        <f>MROUND(HG.15+Hg.3129*(K32-15),0.05)</f>
        <v>86.45</v>
      </c>
      <c r="P32" s="6"/>
    </row>
    <row r="33" spans="1:16" ht="12.75">
      <c r="A33" s="20">
        <v>7.5</v>
      </c>
      <c r="B33" s="21">
        <f>MROUND(A.15+Atc*(A33-15),0.05)</f>
        <v>47.900000000000006</v>
      </c>
      <c r="C33" s="21">
        <f>MROUND(C.15+Ctc*(A33-15),0.05)</f>
        <v>74.3</v>
      </c>
      <c r="D33" s="21">
        <f>MROUND(D.15+Dtc*(A33-15),0.05)</f>
        <v>105.25</v>
      </c>
      <c r="E33" s="21">
        <f>MROUND(HG.15+Hg.3129*(A33-15),0.05)</f>
        <v>82.05000000000001</v>
      </c>
      <c r="F33" s="29">
        <v>22.5</v>
      </c>
      <c r="G33" s="21">
        <f>MROUND(A.15+Atc*(F33-15),0.05)</f>
        <v>49.400000000000006</v>
      </c>
      <c r="H33" s="21">
        <f>MROUND(C.15+Ctc*(F33-15),0.05)</f>
        <v>76.5</v>
      </c>
      <c r="I33" s="21">
        <f>MROUND(D.15+Dtc*(F33-15),0.05)</f>
        <v>107.45</v>
      </c>
      <c r="J33" s="21">
        <f>MROUND(HG.15+Hg.3129*(F33-15),0.05)</f>
        <v>84.30000000000001</v>
      </c>
      <c r="K33" s="22">
        <v>37.5</v>
      </c>
      <c r="L33" s="21">
        <f>MROUND(A.15+Atc*(K33-15),0.05)</f>
        <v>50.900000000000006</v>
      </c>
      <c r="M33" s="21">
        <f>MROUND(C.15+Ctc*(K33-15),0.05)</f>
        <v>78.75</v>
      </c>
      <c r="N33" s="21">
        <f>MROUND(D.15+Dtc*(K33-15),0.05)</f>
        <v>109.65</v>
      </c>
      <c r="O33" s="23">
        <f>MROUND(HG.15+Hg.3129*(K33-15),0.05)</f>
        <v>86.55000000000001</v>
      </c>
      <c r="P33" s="6"/>
    </row>
    <row r="34" spans="1:16" ht="12.75">
      <c r="A34" s="20">
        <v>8</v>
      </c>
      <c r="B34" s="21">
        <f>MROUND(A.15+Atc*(A34-15),0.05)</f>
        <v>47.95</v>
      </c>
      <c r="C34" s="21">
        <f>MROUND(C.15+Ctc*(A34-15),0.05)</f>
        <v>74.35000000000001</v>
      </c>
      <c r="D34" s="21">
        <f>MROUND(D.15+Dtc*(A34-15),0.05)</f>
        <v>105.35000000000001</v>
      </c>
      <c r="E34" s="21">
        <f>MROUND(HG.15+Hg.3129*(A34-15),0.05)</f>
        <v>82.10000000000001</v>
      </c>
      <c r="F34" s="22">
        <v>23</v>
      </c>
      <c r="G34" s="21">
        <f>MROUND(A.15+Atc*(F34-15),0.05)</f>
        <v>49.45</v>
      </c>
      <c r="H34" s="21">
        <f>MROUND(C.15+Ctc*(F34-15),0.05)</f>
        <v>76.60000000000001</v>
      </c>
      <c r="I34" s="21">
        <f>MROUND(D.15+Dtc*(F34-15),0.05)</f>
        <v>107.5</v>
      </c>
      <c r="J34" s="21">
        <f>MROUND(HG.15+Hg.3129*(F34-15),0.05)</f>
        <v>84.35000000000001</v>
      </c>
      <c r="K34" s="22">
        <v>38</v>
      </c>
      <c r="L34" s="21">
        <f>MROUND(A.15+Atc*(K34-15),0.05)</f>
        <v>50.95</v>
      </c>
      <c r="M34" s="21">
        <f>MROUND(C.15+Ctc*(K34-15),0.05)</f>
        <v>78.85000000000001</v>
      </c>
      <c r="N34" s="21">
        <f>MROUND(D.15+Dtc*(K34-15),0.05)</f>
        <v>109.7</v>
      </c>
      <c r="O34" s="23">
        <f>MROUND(HG.15+Hg.3129*(K34-15),0.05)</f>
        <v>86.60000000000001</v>
      </c>
      <c r="P34" s="6"/>
    </row>
    <row r="35" spans="1:16" ht="12.75">
      <c r="A35" s="20">
        <v>8.5</v>
      </c>
      <c r="B35" s="21">
        <f>MROUND(A.15+Atc*(A35-15),0.05)</f>
        <v>48</v>
      </c>
      <c r="C35" s="21">
        <f>MROUND(C.15+Ctc*(A35-15),0.05)</f>
        <v>74.45</v>
      </c>
      <c r="D35" s="21">
        <f>MROUND(D.15+Dtc*(A35-15),0.05)</f>
        <v>105.4</v>
      </c>
      <c r="E35" s="21">
        <f>MROUND(HG.15+Hg.3129*(A35-15),0.05)</f>
        <v>82.2</v>
      </c>
      <c r="F35" s="22">
        <v>23.5</v>
      </c>
      <c r="G35" s="21">
        <f>MROUND(A.15+Atc*(F35-15),0.05)</f>
        <v>49.5</v>
      </c>
      <c r="H35" s="21">
        <f>MROUND(C.15+Ctc*(F35-15),0.05)</f>
        <v>76.65</v>
      </c>
      <c r="I35" s="21">
        <f>MROUND(D.15+Dtc*(F35-15),0.05)</f>
        <v>107.60000000000001</v>
      </c>
      <c r="J35" s="21">
        <f>MROUND(HG.15+Hg.3129*(F35-15),0.05)</f>
        <v>84.45</v>
      </c>
      <c r="K35" s="22">
        <v>38.5</v>
      </c>
      <c r="L35" s="21">
        <f>MROUND(A.15+Atc*(K35-15),0.05)</f>
        <v>51</v>
      </c>
      <c r="M35" s="21">
        <f>MROUND(C.15+Ctc*(K35-15),0.05)</f>
        <v>78.9</v>
      </c>
      <c r="N35" s="21">
        <f>MROUND(D.15+Dtc*(K35-15),0.05)</f>
        <v>109.80000000000001</v>
      </c>
      <c r="O35" s="23">
        <f>MROUND(HG.15+Hg.3129*(K35-15),0.05)</f>
        <v>86.7</v>
      </c>
      <c r="P35" s="6"/>
    </row>
    <row r="36" spans="1:16" ht="12.75">
      <c r="A36" s="20">
        <v>9</v>
      </c>
      <c r="B36" s="21">
        <f>MROUND(A.15+Atc*(A36-15),0.05)</f>
        <v>48.050000000000004</v>
      </c>
      <c r="C36" s="21">
        <f>MROUND(C.15+Ctc*(A36-15),0.05)</f>
        <v>74.5</v>
      </c>
      <c r="D36" s="21">
        <f>MROUND(D.15+Dtc*(A36-15),0.05)</f>
        <v>105.45</v>
      </c>
      <c r="E36" s="21">
        <f>MROUND(HG.15+Hg.3129*(A36-15),0.05)</f>
        <v>82.25</v>
      </c>
      <c r="F36" s="22">
        <v>24</v>
      </c>
      <c r="G36" s="21">
        <f>MROUND(A.15+Atc*(F36-15),0.05)</f>
        <v>49.550000000000004</v>
      </c>
      <c r="H36" s="21">
        <f>MROUND(C.15+Ctc*(F36-15),0.05)</f>
        <v>76.75</v>
      </c>
      <c r="I36" s="21">
        <f>MROUND(D.15+Dtc*(F36-15),0.05)</f>
        <v>107.65</v>
      </c>
      <c r="J36" s="21">
        <f>MROUND(HG.15+Hg.3129*(F36-15),0.05)</f>
        <v>84.5</v>
      </c>
      <c r="K36" s="22">
        <v>39</v>
      </c>
      <c r="L36" s="21">
        <f>MROUND(A.15+Atc*(K36-15),0.05)</f>
        <v>51.050000000000004</v>
      </c>
      <c r="M36" s="21">
        <f>MROUND(C.15+Ctc*(K36-15),0.05)</f>
        <v>79</v>
      </c>
      <c r="N36" s="21">
        <f>MROUND(D.15+Dtc*(K36-15),0.05)</f>
        <v>109.85000000000001</v>
      </c>
      <c r="O36" s="23">
        <f>MROUND(HG.15+Hg.3129*(K36-15),0.05)</f>
        <v>86.75</v>
      </c>
      <c r="P36" s="6"/>
    </row>
    <row r="37" spans="1:16" ht="13.5" thickBot="1">
      <c r="A37" s="30">
        <v>9.5</v>
      </c>
      <c r="B37" s="31">
        <f>MROUND(A.15+Atc*(A37-15),0.05)</f>
        <v>48.1</v>
      </c>
      <c r="C37" s="31">
        <f>MROUND(C.15+Ctc*(A37-15),0.05)</f>
        <v>74.60000000000001</v>
      </c>
      <c r="D37" s="31">
        <f>MROUND(D.15+Dtc*(A37-15),0.05)</f>
        <v>105.55000000000001</v>
      </c>
      <c r="E37" s="31">
        <f>MROUND(HG.15+Hg.3129*(A37-15),0.05)</f>
        <v>82.35000000000001</v>
      </c>
      <c r="F37" s="32">
        <v>24.5</v>
      </c>
      <c r="G37" s="31">
        <f>MROUND(A.15+Atc*(F37-15),0.05)</f>
        <v>49.6</v>
      </c>
      <c r="H37" s="31">
        <f>MROUND(C.15+Ctc*(F37-15),0.05)</f>
        <v>76.80000000000001</v>
      </c>
      <c r="I37" s="31">
        <f>MROUND(D.15+Dtc*(F37-15),0.05)</f>
        <v>107.75</v>
      </c>
      <c r="J37" s="31">
        <f>MROUND(HG.15+Hg.3129*(F37-15),0.05)</f>
        <v>84.60000000000001</v>
      </c>
      <c r="K37" s="32">
        <v>39.5</v>
      </c>
      <c r="L37" s="31">
        <f>MROUND(A.15+Atc*(K37-15),0.05)</f>
        <v>51.1</v>
      </c>
      <c r="M37" s="31">
        <f>MROUND(C.15+Ctc*(K37-15),0.05)</f>
        <v>79.05000000000001</v>
      </c>
      <c r="N37" s="31">
        <f>MROUND(D.15+Dtc*(K37-15),0.05)</f>
        <v>109.95</v>
      </c>
      <c r="O37" s="33">
        <f>MROUND(HG.15+Hg.3129*(K37-15),0.05)</f>
        <v>86.85000000000001</v>
      </c>
      <c r="P37" s="6"/>
    </row>
    <row r="38" spans="1:16" ht="13.5" thickTop="1">
      <c r="A38" s="34" t="s">
        <v>12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/>
      <c r="B39" s="37" t="s">
        <v>13</v>
      </c>
      <c r="C39" s="36">
        <v>0</v>
      </c>
      <c r="D39" s="9"/>
      <c r="E39" s="8"/>
      <c r="F39"/>
      <c r="G39" s="8"/>
      <c r="H39" s="8"/>
      <c r="I39" s="8"/>
      <c r="J39" s="8"/>
      <c r="K39" s="8"/>
      <c r="L39" s="8"/>
      <c r="M39" s="8"/>
      <c r="N39" s="8"/>
      <c r="O39" s="8"/>
      <c r="P39" s="6"/>
    </row>
    <row r="40" ht="12.75">
      <c r="D40" s="38"/>
    </row>
  </sheetData>
  <printOptions horizontalCentered="1" verticalCentered="1"/>
  <pageMargins left="0.7874015748031497" right="0.7874015748031497" top="0.45" bottom="0.35433070866141736" header="0.2755905511811024" footer="0.2362204724409449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 Miyagawa</dc:creator>
  <cp:keywords/>
  <dc:description/>
  <cp:lastModifiedBy>Robert D. Evans</cp:lastModifiedBy>
  <cp:lastPrinted>2006-03-18T01:40:59Z</cp:lastPrinted>
  <dcterms:created xsi:type="dcterms:W3CDTF">1998-06-02T13:54:59Z</dcterms:created>
  <dcterms:modified xsi:type="dcterms:W3CDTF">2006-03-18T04:27:31Z</dcterms:modified>
  <cp:category/>
  <cp:version/>
  <cp:contentType/>
  <cp:contentStatus/>
</cp:coreProperties>
</file>