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9465" windowHeight="6870" activeTab="6"/>
  </bookViews>
  <sheets>
    <sheet name="diff2" sheetId="1" r:id="rId1"/>
    <sheet name="co2-filtered" sheetId="2" r:id="rId2"/>
    <sheet name="alt v. offset" sheetId="3" r:id="rId3"/>
    <sheet name="offset v. offset" sheetId="4" r:id="rId4"/>
    <sheet name="fill press v. offset" sheetId="5" r:id="rId5"/>
    <sheet name="h2o v offset" sheetId="6" r:id="rId6"/>
    <sheet name="co2+tdew-filt-180test" sheetId="7" r:id="rId7"/>
  </sheets>
  <definedNames>
    <definedName name="_xlnm._FilterDatabase" localSheetId="1" hidden="1">'co2-filtered'!$A$1:$O$44</definedName>
    <definedName name="_xlnm._FilterDatabase" localSheetId="0" hidden="1">'diff2'!$A$1:$X$271</definedName>
    <definedName name="_xlnm._FilterDatabase" localSheetId="3" hidden="1">'offset v. offset'!$A$1:$G$44</definedName>
  </definedNames>
  <calcPr fullCalcOnLoad="1"/>
</workbook>
</file>

<file path=xl/sharedStrings.xml><?xml version="1.0" encoding="utf-8"?>
<sst xmlns="http://schemas.openxmlformats.org/spreadsheetml/2006/main" count="675" uniqueCount="91">
  <si>
    <t>2000_07_28a</t>
  </si>
  <si>
    <t>2000_08_01a</t>
  </si>
  <si>
    <t>2000_08_01b</t>
  </si>
  <si>
    <t>2000_08_02a</t>
  </si>
  <si>
    <t>2000_08_04a</t>
  </si>
  <si>
    <t>2000_08_04b</t>
  </si>
  <si>
    <t>2000_08_06a1</t>
  </si>
  <si>
    <t>2000_08_06a2</t>
  </si>
  <si>
    <t>2000_08_06b1</t>
  </si>
  <si>
    <t>2000_08_06b2</t>
  </si>
  <si>
    <t>2000_08_08a</t>
  </si>
  <si>
    <t>2000_08_08b</t>
  </si>
  <si>
    <t>2000_08_09a1</t>
  </si>
  <si>
    <t>2000_08_09a2</t>
  </si>
  <si>
    <t>2000_08_09b</t>
  </si>
  <si>
    <t>2000_08_09c</t>
  </si>
  <si>
    <t>2000_08_11a</t>
  </si>
  <si>
    <t>2000_08_11b</t>
  </si>
  <si>
    <t>2000_08_11c</t>
  </si>
  <si>
    <t>2000_08_18a</t>
  </si>
  <si>
    <t>2000_08_18b</t>
  </si>
  <si>
    <t>2000_08_19a1</t>
  </si>
  <si>
    <t>2000_08_19a2</t>
  </si>
  <si>
    <t>2000_08_19b</t>
  </si>
  <si>
    <t>2000_08_19c1</t>
  </si>
  <si>
    <t>2000_08_19c2</t>
  </si>
  <si>
    <t>2000_08_23a1</t>
  </si>
  <si>
    <t>2000_08_23a2</t>
  </si>
  <si>
    <t>2000_08_23b</t>
  </si>
  <si>
    <t>2000_08_23c1</t>
  </si>
  <si>
    <t>2000_08_23c2a</t>
  </si>
  <si>
    <t>2000_08_24a</t>
  </si>
  <si>
    <t>2000_08_24b</t>
  </si>
  <si>
    <t>2000_08_24c1</t>
  </si>
  <si>
    <t>flt</t>
  </si>
  <si>
    <t>alt</t>
  </si>
  <si>
    <t>co2</t>
  </si>
  <si>
    <t>co</t>
  </si>
  <si>
    <t>ch4</t>
  </si>
  <si>
    <t>d13c</t>
  </si>
  <si>
    <t>sf6</t>
  </si>
  <si>
    <t>h2</t>
  </si>
  <si>
    <t>n2o</t>
  </si>
  <si>
    <t>mean</t>
  </si>
  <si>
    <t>std dev</t>
  </si>
  <si>
    <t>std err.</t>
  </si>
  <si>
    <t>dillution corr uncert. (theory)</t>
  </si>
  <si>
    <t>flight</t>
  </si>
  <si>
    <t>fillpos</t>
  </si>
  <si>
    <t>analpos</t>
  </si>
  <si>
    <t>pressure</t>
  </si>
  <si>
    <t>ArN2P</t>
  </si>
  <si>
    <t>TAIR_C</t>
  </si>
  <si>
    <t>TDEW</t>
  </si>
  <si>
    <t>H2OG_KG</t>
  </si>
  <si>
    <t>Dilution</t>
  </si>
  <si>
    <t>month</t>
  </si>
  <si>
    <t>day</t>
  </si>
  <si>
    <t>flaskid</t>
  </si>
  <si>
    <t>seconds</t>
  </si>
  <si>
    <t>gmthour</t>
  </si>
  <si>
    <t>000728a</t>
  </si>
  <si>
    <t>000801a</t>
  </si>
  <si>
    <t>000801b</t>
  </si>
  <si>
    <t>000802a</t>
  </si>
  <si>
    <t>000804a</t>
  </si>
  <si>
    <t>000806a</t>
  </si>
  <si>
    <t>000806b</t>
  </si>
  <si>
    <t>000808a</t>
  </si>
  <si>
    <t>000809a</t>
  </si>
  <si>
    <t>000809b</t>
  </si>
  <si>
    <t>000809c</t>
  </si>
  <si>
    <t>000811a</t>
  </si>
  <si>
    <t>000811b</t>
  </si>
  <si>
    <t>000811c</t>
  </si>
  <si>
    <t>000818a</t>
  </si>
  <si>
    <t>000818b</t>
  </si>
  <si>
    <t>000819a</t>
  </si>
  <si>
    <t>000819b</t>
  </si>
  <si>
    <t>000819c</t>
  </si>
  <si>
    <t>000823a</t>
  </si>
  <si>
    <t>000823b</t>
  </si>
  <si>
    <t>000823c</t>
  </si>
  <si>
    <t>000824a</t>
  </si>
  <si>
    <t>000824b</t>
  </si>
  <si>
    <t>000824c</t>
  </si>
  <si>
    <t>cmdl precision</t>
  </si>
  <si>
    <t>network-suitcase</t>
  </si>
  <si>
    <t>from a laboratory bench test n=17</t>
  </si>
  <si>
    <t>d18o</t>
  </si>
  <si>
    <t>I wouldn't trust this offset because there still looks like there's a relationship between h2o and 18o-offset.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</si>
</sst>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Tahoma"/>
      <family val="2"/>
    </font>
    <font>
      <b/>
      <sz val="4.75"/>
      <name val="Arial"/>
      <family val="0"/>
    </font>
    <font>
      <sz val="4"/>
      <name val="Arial"/>
      <family val="0"/>
    </font>
    <font>
      <b/>
      <sz val="5"/>
      <name val="Arial"/>
      <family val="0"/>
    </font>
    <font>
      <vertAlign val="superscript"/>
      <sz val="4"/>
      <name val="Arial"/>
      <family val="0"/>
    </font>
    <font>
      <b/>
      <sz val="4"/>
      <name val="Arial"/>
      <family val="0"/>
    </font>
    <font>
      <vertAlign val="superscript"/>
      <sz val="4.25"/>
      <name val="Arial"/>
      <family val="0"/>
    </font>
    <font>
      <sz val="4.25"/>
      <name val="Arial"/>
      <family val="0"/>
    </font>
    <font>
      <b/>
      <sz val="4.25"/>
      <name val="Arial"/>
      <family val="0"/>
    </font>
    <font>
      <sz val="3.7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alt v. co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'co2-filtered'!$B$2:$B$44</c:f>
              <c:numCache>
                <c:ptCount val="43"/>
                <c:pt idx="0">
                  <c:v>7985.83</c:v>
                </c:pt>
                <c:pt idx="1">
                  <c:v>6457.81</c:v>
                </c:pt>
                <c:pt idx="2">
                  <c:v>3089.64</c:v>
                </c:pt>
                <c:pt idx="3">
                  <c:v>2164.43</c:v>
                </c:pt>
                <c:pt idx="4">
                  <c:v>2179.35</c:v>
                </c:pt>
                <c:pt idx="5">
                  <c:v>4670.44</c:v>
                </c:pt>
                <c:pt idx="6">
                  <c:v>1685.04</c:v>
                </c:pt>
                <c:pt idx="7">
                  <c:v>2691.22</c:v>
                </c:pt>
                <c:pt idx="8">
                  <c:v>900.345</c:v>
                </c:pt>
                <c:pt idx="9">
                  <c:v>2548.23</c:v>
                </c:pt>
                <c:pt idx="10">
                  <c:v>8889.44</c:v>
                </c:pt>
                <c:pt idx="11">
                  <c:v>2740.71</c:v>
                </c:pt>
                <c:pt idx="12">
                  <c:v>2252.09</c:v>
                </c:pt>
                <c:pt idx="13">
                  <c:v>8277.87</c:v>
                </c:pt>
                <c:pt idx="14">
                  <c:v>4969.81</c:v>
                </c:pt>
                <c:pt idx="15">
                  <c:v>3852.81</c:v>
                </c:pt>
                <c:pt idx="16">
                  <c:v>6225.47</c:v>
                </c:pt>
                <c:pt idx="17">
                  <c:v>2938.61</c:v>
                </c:pt>
                <c:pt idx="18">
                  <c:v>2250.67</c:v>
                </c:pt>
                <c:pt idx="19">
                  <c:v>8582</c:v>
                </c:pt>
                <c:pt idx="20">
                  <c:v>6287.67</c:v>
                </c:pt>
                <c:pt idx="21">
                  <c:v>4837.08</c:v>
                </c:pt>
                <c:pt idx="22">
                  <c:v>7184.94</c:v>
                </c:pt>
                <c:pt idx="23">
                  <c:v>4488.21</c:v>
                </c:pt>
                <c:pt idx="24">
                  <c:v>3925.18</c:v>
                </c:pt>
                <c:pt idx="25">
                  <c:v>6138.87</c:v>
                </c:pt>
                <c:pt idx="26">
                  <c:v>1006.93</c:v>
                </c:pt>
                <c:pt idx="27">
                  <c:v>4754.14</c:v>
                </c:pt>
                <c:pt idx="28">
                  <c:v>3256.97</c:v>
                </c:pt>
                <c:pt idx="29">
                  <c:v>1933.88</c:v>
                </c:pt>
                <c:pt idx="30">
                  <c:v>3388.82</c:v>
                </c:pt>
                <c:pt idx="31">
                  <c:v>2780.76</c:v>
                </c:pt>
                <c:pt idx="32">
                  <c:v>2263.99</c:v>
                </c:pt>
                <c:pt idx="33">
                  <c:v>6862.34</c:v>
                </c:pt>
                <c:pt idx="34">
                  <c:v>1786.82</c:v>
                </c:pt>
                <c:pt idx="35">
                  <c:v>483.723</c:v>
                </c:pt>
                <c:pt idx="36">
                  <c:v>6205.59</c:v>
                </c:pt>
                <c:pt idx="37">
                  <c:v>3788.53</c:v>
                </c:pt>
                <c:pt idx="38">
                  <c:v>2573.83</c:v>
                </c:pt>
                <c:pt idx="39">
                  <c:v>4707.58</c:v>
                </c:pt>
                <c:pt idx="40">
                  <c:v>1334.02</c:v>
                </c:pt>
                <c:pt idx="41">
                  <c:v>4241.95</c:v>
                </c:pt>
                <c:pt idx="42">
                  <c:v>1961.81</c:v>
                </c:pt>
              </c:numCache>
            </c:numRef>
          </c:xVal>
          <c:yVal>
            <c:numRef>
              <c:f>'co2-filtered'!$D$2:$D$44</c:f>
              <c:numCache>
                <c:ptCount val="43"/>
                <c:pt idx="0">
                  <c:v>31.2533</c:v>
                </c:pt>
                <c:pt idx="1">
                  <c:v>30.7954</c:v>
                </c:pt>
                <c:pt idx="2">
                  <c:v>31.6439</c:v>
                </c:pt>
                <c:pt idx="3">
                  <c:v>38.2673</c:v>
                </c:pt>
                <c:pt idx="4">
                  <c:v>42.0783</c:v>
                </c:pt>
                <c:pt idx="5">
                  <c:v>96.4968</c:v>
                </c:pt>
                <c:pt idx="6">
                  <c:v>43.2341</c:v>
                </c:pt>
                <c:pt idx="7">
                  <c:v>71.888</c:v>
                </c:pt>
                <c:pt idx="8">
                  <c:v>101.758</c:v>
                </c:pt>
                <c:pt idx="9">
                  <c:v>23.3167</c:v>
                </c:pt>
                <c:pt idx="10">
                  <c:v>3.61607</c:v>
                </c:pt>
                <c:pt idx="11">
                  <c:v>24.4864</c:v>
                </c:pt>
                <c:pt idx="12">
                  <c:v>27.6618</c:v>
                </c:pt>
                <c:pt idx="13">
                  <c:v>23.5651</c:v>
                </c:pt>
                <c:pt idx="14">
                  <c:v>17.2162</c:v>
                </c:pt>
                <c:pt idx="15">
                  <c:v>21.0223</c:v>
                </c:pt>
                <c:pt idx="16">
                  <c:v>27.062</c:v>
                </c:pt>
                <c:pt idx="17">
                  <c:v>20.1035</c:v>
                </c:pt>
                <c:pt idx="18">
                  <c:v>17.959</c:v>
                </c:pt>
                <c:pt idx="19">
                  <c:v>26.3547</c:v>
                </c:pt>
                <c:pt idx="20">
                  <c:v>21.1901</c:v>
                </c:pt>
                <c:pt idx="21">
                  <c:v>23.8996</c:v>
                </c:pt>
                <c:pt idx="22">
                  <c:v>21.5494</c:v>
                </c:pt>
                <c:pt idx="23">
                  <c:v>13.2533</c:v>
                </c:pt>
                <c:pt idx="24">
                  <c:v>30.9682</c:v>
                </c:pt>
                <c:pt idx="25">
                  <c:v>35.9207</c:v>
                </c:pt>
                <c:pt idx="26">
                  <c:v>19.9674</c:v>
                </c:pt>
                <c:pt idx="27">
                  <c:v>18.9022</c:v>
                </c:pt>
                <c:pt idx="28">
                  <c:v>18.4261</c:v>
                </c:pt>
                <c:pt idx="29">
                  <c:v>22.9072</c:v>
                </c:pt>
                <c:pt idx="30">
                  <c:v>15.0641</c:v>
                </c:pt>
                <c:pt idx="31">
                  <c:v>47.08</c:v>
                </c:pt>
                <c:pt idx="32">
                  <c:v>40.0445</c:v>
                </c:pt>
                <c:pt idx="33">
                  <c:v>28.5783</c:v>
                </c:pt>
                <c:pt idx="34">
                  <c:v>3.0459</c:v>
                </c:pt>
                <c:pt idx="35">
                  <c:v>19.9539</c:v>
                </c:pt>
                <c:pt idx="36">
                  <c:v>39.1273</c:v>
                </c:pt>
                <c:pt idx="37">
                  <c:v>21.284</c:v>
                </c:pt>
                <c:pt idx="38">
                  <c:v>37.6907</c:v>
                </c:pt>
                <c:pt idx="39">
                  <c:v>21.9954</c:v>
                </c:pt>
                <c:pt idx="40">
                  <c:v>28.1593</c:v>
                </c:pt>
                <c:pt idx="41">
                  <c:v>68.9979</c:v>
                </c:pt>
                <c:pt idx="42">
                  <c:v>17.3371</c:v>
                </c:pt>
              </c:numCache>
            </c:numRef>
          </c:yVal>
          <c:smooth val="0"/>
        </c:ser>
        <c:axId val="5930050"/>
        <c:axId val="2468531"/>
      </c:scatterChart>
      <c:valAx>
        <c:axId val="593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8531"/>
        <c:crosses val="autoZero"/>
        <c:crossBetween val="midCat"/>
        <c:dispUnits/>
      </c:valAx>
      <c:valAx>
        <c:axId val="2468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d13c v. h2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offset'!$A$48:$A$83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'offset v. offset'!$D$48:$D$83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65419820"/>
        <c:axId val="37942221"/>
      </c:scatterChart>
      <c:valAx>
        <c:axId val="6541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d13c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42221"/>
        <c:crosses val="autoZero"/>
        <c:crossBetween val="midCat"/>
        <c:dispUnits/>
      </c:valAx>
      <c:valAx>
        <c:axId val="3794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h2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9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sf6 v.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offset'!$A$87:$A$123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offset'!$B$87:$B$123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5222950"/>
        <c:axId val="62401783"/>
      </c:scatterChart>
      <c:valAx>
        <c:axId val="152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sf6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01783"/>
        <c:crosses val="autoZero"/>
        <c:crossBetween val="midCat"/>
        <c:dispUnits/>
      </c:valAx>
      <c:valAx>
        <c:axId val="6240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22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n2o v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offset'!$A$169:$A$205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offset'!$B$169:$B$205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31840"/>
        <c:axId val="7514881"/>
      </c:scatterChart>
      <c:valAx>
        <c:axId val="13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n2o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14881"/>
        <c:crosses val="autoZero"/>
        <c:crossBetween val="midCat"/>
        <c:dispUnits/>
      </c:valAx>
      <c:valAx>
        <c:axId val="751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n2o v ch4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offset'!$A$169:$A$205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offset'!$C$169:$C$205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5695034"/>
        <c:axId val="55330795"/>
      </c:scatterChart>
      <c:valAx>
        <c:axId val="25695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n2o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30795"/>
        <c:crosses val="autoZero"/>
        <c:crossBetween val="midCat"/>
        <c:dispUnits/>
      </c:valAx>
      <c:valAx>
        <c:axId val="5533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95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n2o v h2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offset'!$A$169:$A$205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offset'!$E$169:$E$205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66847572"/>
        <c:axId val="52215221"/>
      </c:scatterChart>
      <c:valAx>
        <c:axId val="6684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n2o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15221"/>
        <c:crosses val="autoZero"/>
        <c:crossBetween val="midCat"/>
        <c:dispUnits/>
      </c:valAx>
      <c:valAx>
        <c:axId val="5221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h2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47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d13c v n2o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offset'!$A$209:$A$242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'offset v. offset'!$B$209:$B$242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23477582"/>
        <c:axId val="63153759"/>
      </c:scatterChart>
      <c:valAx>
        <c:axId val="23477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d13c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3759"/>
        <c:crosses val="autoZero"/>
        <c:crossBetween val="midCat"/>
        <c:dispUnits/>
      </c:valAx>
      <c:valAx>
        <c:axId val="6315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n2o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77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d13c v sf6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offset'!$A$246:$A$279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'offset v. offset'!$B$246:$B$279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42994472"/>
        <c:axId val="34765801"/>
      </c:scatterChart>
      <c:valAx>
        <c:axId val="4299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d13c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65801"/>
        <c:crosses val="autoZero"/>
        <c:crossBetween val="midCat"/>
        <c:dispUnits/>
      </c:valAx>
      <c:valAx>
        <c:axId val="3476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sf6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4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sf6 v ch4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offset'!$A$87:$A$123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offset'!$C$87:$C$123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5493602"/>
        <c:axId val="9869395"/>
      </c:scatterChart>
      <c:valAx>
        <c:axId val="3549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sf6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69395"/>
        <c:crosses val="autoZero"/>
        <c:crossBetween val="midCat"/>
        <c:dispUnits/>
      </c:valAx>
      <c:valAx>
        <c:axId val="9869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93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sf6 v h2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offset'!$A$87:$A$123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offset'!$D$87:$D$123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5684604"/>
        <c:axId val="54736285"/>
      </c:scatterChart>
      <c:valAx>
        <c:axId val="25684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sf6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36285"/>
        <c:crosses val="autoZero"/>
        <c:crossBetween val="midCat"/>
        <c:dispUnits/>
      </c:valAx>
      <c:valAx>
        <c:axId val="54736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h2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84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sf6 v n2o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offset'!$A$87:$A$123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'offset v. offset'!$E$87:$E$123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2960502"/>
        <c:axId val="66809287"/>
      </c:scatterChart>
      <c:valAx>
        <c:axId val="32960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sf6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09287"/>
        <c:crosses val="autoZero"/>
        <c:crossBetween val="midCat"/>
        <c:dispUnits/>
      </c:valAx>
      <c:valAx>
        <c:axId val="6680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n2o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0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alt v. ch4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'co2-filtered'!$B$2:$B$44</c:f>
              <c:numCache>
                <c:ptCount val="43"/>
                <c:pt idx="0">
                  <c:v>7985.83</c:v>
                </c:pt>
                <c:pt idx="1">
                  <c:v>6457.81</c:v>
                </c:pt>
                <c:pt idx="2">
                  <c:v>3089.64</c:v>
                </c:pt>
                <c:pt idx="3">
                  <c:v>2164.43</c:v>
                </c:pt>
                <c:pt idx="4">
                  <c:v>2179.35</c:v>
                </c:pt>
                <c:pt idx="5">
                  <c:v>4670.44</c:v>
                </c:pt>
                <c:pt idx="6">
                  <c:v>1685.04</c:v>
                </c:pt>
                <c:pt idx="7">
                  <c:v>2691.22</c:v>
                </c:pt>
                <c:pt idx="8">
                  <c:v>900.345</c:v>
                </c:pt>
                <c:pt idx="9">
                  <c:v>2548.23</c:v>
                </c:pt>
                <c:pt idx="10">
                  <c:v>8889.44</c:v>
                </c:pt>
                <c:pt idx="11">
                  <c:v>2740.71</c:v>
                </c:pt>
                <c:pt idx="12">
                  <c:v>2252.09</c:v>
                </c:pt>
                <c:pt idx="13">
                  <c:v>8277.87</c:v>
                </c:pt>
                <c:pt idx="14">
                  <c:v>4969.81</c:v>
                </c:pt>
                <c:pt idx="15">
                  <c:v>3852.81</c:v>
                </c:pt>
                <c:pt idx="16">
                  <c:v>6225.47</c:v>
                </c:pt>
                <c:pt idx="17">
                  <c:v>2938.61</c:v>
                </c:pt>
                <c:pt idx="18">
                  <c:v>2250.67</c:v>
                </c:pt>
                <c:pt idx="19">
                  <c:v>8582</c:v>
                </c:pt>
                <c:pt idx="20">
                  <c:v>6287.67</c:v>
                </c:pt>
                <c:pt idx="21">
                  <c:v>4837.08</c:v>
                </c:pt>
                <c:pt idx="22">
                  <c:v>7184.94</c:v>
                </c:pt>
                <c:pt idx="23">
                  <c:v>4488.21</c:v>
                </c:pt>
                <c:pt idx="24">
                  <c:v>3925.18</c:v>
                </c:pt>
                <c:pt idx="25">
                  <c:v>6138.87</c:v>
                </c:pt>
                <c:pt idx="26">
                  <c:v>1006.93</c:v>
                </c:pt>
                <c:pt idx="27">
                  <c:v>4754.14</c:v>
                </c:pt>
                <c:pt idx="28">
                  <c:v>3256.97</c:v>
                </c:pt>
                <c:pt idx="29">
                  <c:v>1933.88</c:v>
                </c:pt>
                <c:pt idx="30">
                  <c:v>3388.82</c:v>
                </c:pt>
                <c:pt idx="31">
                  <c:v>2780.76</c:v>
                </c:pt>
                <c:pt idx="32">
                  <c:v>2263.99</c:v>
                </c:pt>
                <c:pt idx="33">
                  <c:v>6862.34</c:v>
                </c:pt>
                <c:pt idx="34">
                  <c:v>1786.82</c:v>
                </c:pt>
                <c:pt idx="35">
                  <c:v>483.723</c:v>
                </c:pt>
                <c:pt idx="36">
                  <c:v>6205.59</c:v>
                </c:pt>
                <c:pt idx="37">
                  <c:v>3788.53</c:v>
                </c:pt>
                <c:pt idx="38">
                  <c:v>2573.83</c:v>
                </c:pt>
                <c:pt idx="39">
                  <c:v>4707.58</c:v>
                </c:pt>
                <c:pt idx="40">
                  <c:v>1334.02</c:v>
                </c:pt>
                <c:pt idx="41">
                  <c:v>4241.95</c:v>
                </c:pt>
                <c:pt idx="42">
                  <c:v>1961.81</c:v>
                </c:pt>
              </c:numCache>
            </c:numRef>
          </c:xVal>
          <c:yVal>
            <c:numRef>
              <c:f>'co2-filtered'!$E$2:$E$44</c:f>
              <c:numCache>
                <c:ptCount val="43"/>
                <c:pt idx="0">
                  <c:v>0.590586</c:v>
                </c:pt>
                <c:pt idx="1">
                  <c:v>5.10483</c:v>
                </c:pt>
                <c:pt idx="2">
                  <c:v>11.1118</c:v>
                </c:pt>
                <c:pt idx="3">
                  <c:v>13.0066</c:v>
                </c:pt>
                <c:pt idx="4">
                  <c:v>18.4987</c:v>
                </c:pt>
                <c:pt idx="5">
                  <c:v>14.1465</c:v>
                </c:pt>
                <c:pt idx="6">
                  <c:v>27.9668</c:v>
                </c:pt>
                <c:pt idx="7">
                  <c:v>8.71541</c:v>
                </c:pt>
                <c:pt idx="8">
                  <c:v>23.2527</c:v>
                </c:pt>
                <c:pt idx="9">
                  <c:v>0.743882</c:v>
                </c:pt>
                <c:pt idx="10">
                  <c:v>-15.6252</c:v>
                </c:pt>
                <c:pt idx="11">
                  <c:v>3.26447</c:v>
                </c:pt>
                <c:pt idx="12">
                  <c:v>-0.735982</c:v>
                </c:pt>
                <c:pt idx="13">
                  <c:v>3.48799</c:v>
                </c:pt>
                <c:pt idx="14">
                  <c:v>0.694778</c:v>
                </c:pt>
                <c:pt idx="15">
                  <c:v>0.126945</c:v>
                </c:pt>
                <c:pt idx="16">
                  <c:v>2.66625</c:v>
                </c:pt>
                <c:pt idx="17">
                  <c:v>4.00281</c:v>
                </c:pt>
                <c:pt idx="18">
                  <c:v>1.36189</c:v>
                </c:pt>
                <c:pt idx="19">
                  <c:v>1.31332</c:v>
                </c:pt>
                <c:pt idx="20">
                  <c:v>-0.582489</c:v>
                </c:pt>
                <c:pt idx="21">
                  <c:v>2.20569</c:v>
                </c:pt>
                <c:pt idx="22">
                  <c:v>0.709223</c:v>
                </c:pt>
                <c:pt idx="23">
                  <c:v>-0.447251</c:v>
                </c:pt>
                <c:pt idx="24">
                  <c:v>3.1829</c:v>
                </c:pt>
                <c:pt idx="25">
                  <c:v>5.9389</c:v>
                </c:pt>
                <c:pt idx="26">
                  <c:v>-0.940705</c:v>
                </c:pt>
                <c:pt idx="27">
                  <c:v>3.3484</c:v>
                </c:pt>
                <c:pt idx="28">
                  <c:v>2.98094</c:v>
                </c:pt>
                <c:pt idx="29">
                  <c:v>4.06548</c:v>
                </c:pt>
                <c:pt idx="30">
                  <c:v>-0.89588</c:v>
                </c:pt>
                <c:pt idx="31">
                  <c:v>11.6648</c:v>
                </c:pt>
                <c:pt idx="32">
                  <c:v>-5.13213</c:v>
                </c:pt>
                <c:pt idx="33">
                  <c:v>3.70115</c:v>
                </c:pt>
                <c:pt idx="34">
                  <c:v>-2.53249</c:v>
                </c:pt>
                <c:pt idx="35">
                  <c:v>2.37896</c:v>
                </c:pt>
                <c:pt idx="36">
                  <c:v>-0.386195</c:v>
                </c:pt>
                <c:pt idx="37">
                  <c:v>2.29993</c:v>
                </c:pt>
                <c:pt idx="38">
                  <c:v>1.01567</c:v>
                </c:pt>
                <c:pt idx="39">
                  <c:v>2.32881</c:v>
                </c:pt>
                <c:pt idx="40">
                  <c:v>-3.88712</c:v>
                </c:pt>
                <c:pt idx="41">
                  <c:v>5.59275</c:v>
                </c:pt>
                <c:pt idx="42">
                  <c:v>-4.79042</c:v>
                </c:pt>
              </c:numCache>
            </c:numRef>
          </c:yVal>
          <c:smooth val="0"/>
        </c:ser>
        <c:axId val="6488540"/>
        <c:axId val="34302461"/>
      </c:scatterChart>
      <c:valAx>
        <c:axId val="6488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2461"/>
        <c:crosses val="autoZero"/>
        <c:crossBetween val="midCat"/>
        <c:dispUnits/>
      </c:valAx>
      <c:valAx>
        <c:axId val="3430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h2 v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offset'!$A$127:$A$165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'offset v. offset'!$B$127:$B$165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0032976"/>
        <c:axId val="33307345"/>
      </c:scatterChart>
      <c:valAx>
        <c:axId val="5003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h2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07345"/>
        <c:crosses val="autoZero"/>
        <c:crossBetween val="midCat"/>
        <c:dispUnits/>
      </c:valAx>
      <c:valAx>
        <c:axId val="33307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32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h2 v ch4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offset'!$A$127:$A$165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'offset v. offset'!$C$127:$C$165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19470474"/>
        <c:axId val="36075195"/>
      </c:scatterChart>
      <c:valAx>
        <c:axId val="194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h2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75195"/>
        <c:crosses val="autoZero"/>
        <c:crossBetween val="midCat"/>
        <c:dispUnits/>
      </c:valAx>
      <c:valAx>
        <c:axId val="3607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70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pressure v. d13c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'co2-filtered'!$K$2:$K$44</c:f>
              <c:numCache>
                <c:ptCount val="43"/>
                <c:pt idx="0">
                  <c:v>760.1</c:v>
                </c:pt>
                <c:pt idx="1">
                  <c:v>755.8</c:v>
                </c:pt>
                <c:pt idx="2">
                  <c:v>852.8</c:v>
                </c:pt>
                <c:pt idx="3">
                  <c:v>851.7</c:v>
                </c:pt>
                <c:pt idx="4">
                  <c:v>856</c:v>
                </c:pt>
                <c:pt idx="5">
                  <c:v>853.3</c:v>
                </c:pt>
                <c:pt idx="6">
                  <c:v>847.9</c:v>
                </c:pt>
                <c:pt idx="7">
                  <c:v>808.2</c:v>
                </c:pt>
                <c:pt idx="8">
                  <c:v>735</c:v>
                </c:pt>
                <c:pt idx="9">
                  <c:v>810.8</c:v>
                </c:pt>
                <c:pt idx="10">
                  <c:v>766.5</c:v>
                </c:pt>
                <c:pt idx="11">
                  <c:v>783.2</c:v>
                </c:pt>
                <c:pt idx="12">
                  <c:v>783.1</c:v>
                </c:pt>
                <c:pt idx="13">
                  <c:v>788.2</c:v>
                </c:pt>
                <c:pt idx="14">
                  <c:v>789</c:v>
                </c:pt>
                <c:pt idx="15">
                  <c:v>781.5</c:v>
                </c:pt>
                <c:pt idx="16">
                  <c:v>788.5</c:v>
                </c:pt>
                <c:pt idx="17">
                  <c:v>801.4</c:v>
                </c:pt>
                <c:pt idx="18">
                  <c:v>804.7</c:v>
                </c:pt>
                <c:pt idx="19">
                  <c:v>863</c:v>
                </c:pt>
                <c:pt idx="20">
                  <c:v>737.4</c:v>
                </c:pt>
                <c:pt idx="21">
                  <c:v>736.2</c:v>
                </c:pt>
                <c:pt idx="22">
                  <c:v>806.5</c:v>
                </c:pt>
                <c:pt idx="23">
                  <c:v>805.9</c:v>
                </c:pt>
                <c:pt idx="24">
                  <c:v>829.6</c:v>
                </c:pt>
                <c:pt idx="25">
                  <c:v>802.1</c:v>
                </c:pt>
                <c:pt idx="26">
                  <c:v>829.1</c:v>
                </c:pt>
                <c:pt idx="27">
                  <c:v>823</c:v>
                </c:pt>
                <c:pt idx="28">
                  <c:v>838.7</c:v>
                </c:pt>
                <c:pt idx="29">
                  <c:v>846.8</c:v>
                </c:pt>
                <c:pt idx="30">
                  <c:v>865.3</c:v>
                </c:pt>
                <c:pt idx="31">
                  <c:v>849.9</c:v>
                </c:pt>
                <c:pt idx="32">
                  <c:v>827.4</c:v>
                </c:pt>
                <c:pt idx="33">
                  <c:v>790</c:v>
                </c:pt>
                <c:pt idx="34">
                  <c:v>830.3</c:v>
                </c:pt>
                <c:pt idx="35">
                  <c:v>829.4</c:v>
                </c:pt>
                <c:pt idx="36">
                  <c:v>795.5</c:v>
                </c:pt>
                <c:pt idx="37">
                  <c:v>825.6</c:v>
                </c:pt>
                <c:pt idx="38">
                  <c:v>837.4</c:v>
                </c:pt>
                <c:pt idx="39">
                  <c:v>825.8</c:v>
                </c:pt>
                <c:pt idx="40">
                  <c:v>832.9</c:v>
                </c:pt>
                <c:pt idx="41">
                  <c:v>795.3</c:v>
                </c:pt>
                <c:pt idx="42">
                  <c:v>811.4</c:v>
                </c:pt>
              </c:numCache>
            </c:numRef>
          </c:xVal>
          <c:yVal>
            <c:numRef>
              <c:f>'co2-filtered'!$F$2:$F$44</c:f>
              <c:numCache>
                <c:ptCount val="43"/>
                <c:pt idx="0">
                  <c:v>-0.125262</c:v>
                </c:pt>
                <c:pt idx="1">
                  <c:v>-0.125815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-0.054823</c:v>
                </c:pt>
                <c:pt idx="7">
                  <c:v>-0.136956</c:v>
                </c:pt>
                <c:pt idx="8">
                  <c:v>-0.171209</c:v>
                </c:pt>
                <c:pt idx="9">
                  <c:v>0</c:v>
                </c:pt>
                <c:pt idx="10">
                  <c:v>-0.110334</c:v>
                </c:pt>
                <c:pt idx="11">
                  <c:v>-0.136537</c:v>
                </c:pt>
                <c:pt idx="12">
                  <c:v>-0.139579</c:v>
                </c:pt>
                <c:pt idx="13">
                  <c:v>-0.0945377</c:v>
                </c:pt>
                <c:pt idx="14">
                  <c:v>-0.132286</c:v>
                </c:pt>
                <c:pt idx="15">
                  <c:v>-0.114842</c:v>
                </c:pt>
                <c:pt idx="16">
                  <c:v>-0.0711523</c:v>
                </c:pt>
                <c:pt idx="17">
                  <c:v>-0.1555</c:v>
                </c:pt>
                <c:pt idx="18">
                  <c:v>0</c:v>
                </c:pt>
                <c:pt idx="19">
                  <c:v>-0.0982326</c:v>
                </c:pt>
                <c:pt idx="20">
                  <c:v>-0.0980738</c:v>
                </c:pt>
                <c:pt idx="21">
                  <c:v>-0.124794</c:v>
                </c:pt>
                <c:pt idx="22">
                  <c:v>-0.167232</c:v>
                </c:pt>
                <c:pt idx="23">
                  <c:v>-0.140642</c:v>
                </c:pt>
                <c:pt idx="24">
                  <c:v>-0.151721</c:v>
                </c:pt>
                <c:pt idx="25">
                  <c:v>-0.0755791</c:v>
                </c:pt>
                <c:pt idx="26">
                  <c:v>-0.0190477</c:v>
                </c:pt>
                <c:pt idx="27">
                  <c:v>-0.0525685</c:v>
                </c:pt>
                <c:pt idx="28">
                  <c:v>-0.0737651</c:v>
                </c:pt>
                <c:pt idx="29">
                  <c:v>-0.0955548</c:v>
                </c:pt>
                <c:pt idx="30">
                  <c:v>-0.0753218</c:v>
                </c:pt>
                <c:pt idx="31">
                  <c:v>-0.0909346</c:v>
                </c:pt>
                <c:pt idx="32">
                  <c:v>0</c:v>
                </c:pt>
                <c:pt idx="33">
                  <c:v>-0.161309</c:v>
                </c:pt>
                <c:pt idx="34">
                  <c:v>-0.0750952</c:v>
                </c:pt>
                <c:pt idx="35">
                  <c:v>-0.0729792</c:v>
                </c:pt>
                <c:pt idx="36">
                  <c:v>-0.108513</c:v>
                </c:pt>
                <c:pt idx="37">
                  <c:v>-0.133245</c:v>
                </c:pt>
                <c:pt idx="38">
                  <c:v>-0.107699</c:v>
                </c:pt>
                <c:pt idx="39">
                  <c:v>-0.180743</c:v>
                </c:pt>
                <c:pt idx="40">
                  <c:v>-0.164728</c:v>
                </c:pt>
                <c:pt idx="41">
                  <c:v>-0.14755</c:v>
                </c:pt>
                <c:pt idx="42">
                  <c:v>-0.108086</c:v>
                </c:pt>
              </c:numCache>
            </c:numRef>
          </c:yVal>
          <c:smooth val="0"/>
        </c:ser>
        <c:axId val="43020196"/>
        <c:axId val="36232069"/>
      </c:scatterChart>
      <c:valAx>
        <c:axId val="43020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32069"/>
        <c:crosses val="autoZero"/>
        <c:crossBetween val="midCat"/>
        <c:dispUnits/>
      </c:valAx>
      <c:valAx>
        <c:axId val="3623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0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pressure v. ch4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'co2-filtered'!$K$2:$K$44</c:f>
              <c:numCache>
                <c:ptCount val="43"/>
                <c:pt idx="0">
                  <c:v>760.1</c:v>
                </c:pt>
                <c:pt idx="1">
                  <c:v>755.8</c:v>
                </c:pt>
                <c:pt idx="2">
                  <c:v>852.8</c:v>
                </c:pt>
                <c:pt idx="3">
                  <c:v>851.7</c:v>
                </c:pt>
                <c:pt idx="4">
                  <c:v>856</c:v>
                </c:pt>
                <c:pt idx="5">
                  <c:v>853.3</c:v>
                </c:pt>
                <c:pt idx="6">
                  <c:v>847.9</c:v>
                </c:pt>
                <c:pt idx="7">
                  <c:v>808.2</c:v>
                </c:pt>
                <c:pt idx="8">
                  <c:v>735</c:v>
                </c:pt>
                <c:pt idx="9">
                  <c:v>810.8</c:v>
                </c:pt>
                <c:pt idx="10">
                  <c:v>766.5</c:v>
                </c:pt>
                <c:pt idx="11">
                  <c:v>783.2</c:v>
                </c:pt>
                <c:pt idx="12">
                  <c:v>783.1</c:v>
                </c:pt>
                <c:pt idx="13">
                  <c:v>788.2</c:v>
                </c:pt>
                <c:pt idx="14">
                  <c:v>789</c:v>
                </c:pt>
                <c:pt idx="15">
                  <c:v>781.5</c:v>
                </c:pt>
                <c:pt idx="16">
                  <c:v>788.5</c:v>
                </c:pt>
                <c:pt idx="17">
                  <c:v>801.4</c:v>
                </c:pt>
                <c:pt idx="18">
                  <c:v>804.7</c:v>
                </c:pt>
                <c:pt idx="19">
                  <c:v>863</c:v>
                </c:pt>
                <c:pt idx="20">
                  <c:v>737.4</c:v>
                </c:pt>
                <c:pt idx="21">
                  <c:v>736.2</c:v>
                </c:pt>
                <c:pt idx="22">
                  <c:v>806.5</c:v>
                </c:pt>
                <c:pt idx="23">
                  <c:v>805.9</c:v>
                </c:pt>
                <c:pt idx="24">
                  <c:v>829.6</c:v>
                </c:pt>
                <c:pt idx="25">
                  <c:v>802.1</c:v>
                </c:pt>
                <c:pt idx="26">
                  <c:v>829.1</c:v>
                </c:pt>
                <c:pt idx="27">
                  <c:v>823</c:v>
                </c:pt>
                <c:pt idx="28">
                  <c:v>838.7</c:v>
                </c:pt>
                <c:pt idx="29">
                  <c:v>846.8</c:v>
                </c:pt>
                <c:pt idx="30">
                  <c:v>865.3</c:v>
                </c:pt>
                <c:pt idx="31">
                  <c:v>849.9</c:v>
                </c:pt>
                <c:pt idx="32">
                  <c:v>827.4</c:v>
                </c:pt>
                <c:pt idx="33">
                  <c:v>790</c:v>
                </c:pt>
                <c:pt idx="34">
                  <c:v>830.3</c:v>
                </c:pt>
                <c:pt idx="35">
                  <c:v>829.4</c:v>
                </c:pt>
                <c:pt idx="36">
                  <c:v>795.5</c:v>
                </c:pt>
                <c:pt idx="37">
                  <c:v>825.6</c:v>
                </c:pt>
                <c:pt idx="38">
                  <c:v>837.4</c:v>
                </c:pt>
                <c:pt idx="39">
                  <c:v>825.8</c:v>
                </c:pt>
                <c:pt idx="40">
                  <c:v>832.9</c:v>
                </c:pt>
                <c:pt idx="41">
                  <c:v>795.3</c:v>
                </c:pt>
                <c:pt idx="42">
                  <c:v>811.4</c:v>
                </c:pt>
              </c:numCache>
            </c:numRef>
          </c:xVal>
          <c:yVal>
            <c:numRef>
              <c:f>'co2-filtered'!$E$2:$E$44</c:f>
              <c:numCache>
                <c:ptCount val="43"/>
                <c:pt idx="0">
                  <c:v>0.590586</c:v>
                </c:pt>
                <c:pt idx="1">
                  <c:v>5.10483</c:v>
                </c:pt>
                <c:pt idx="2">
                  <c:v>11.1118</c:v>
                </c:pt>
                <c:pt idx="3">
                  <c:v>13.0066</c:v>
                </c:pt>
                <c:pt idx="4">
                  <c:v>18.4987</c:v>
                </c:pt>
                <c:pt idx="5">
                  <c:v>14.1465</c:v>
                </c:pt>
                <c:pt idx="6">
                  <c:v>27.9668</c:v>
                </c:pt>
                <c:pt idx="7">
                  <c:v>8.71541</c:v>
                </c:pt>
                <c:pt idx="8">
                  <c:v>23.2527</c:v>
                </c:pt>
                <c:pt idx="9">
                  <c:v>0.743882</c:v>
                </c:pt>
                <c:pt idx="10">
                  <c:v>-15.6252</c:v>
                </c:pt>
                <c:pt idx="11">
                  <c:v>3.26447</c:v>
                </c:pt>
                <c:pt idx="12">
                  <c:v>-0.735982</c:v>
                </c:pt>
                <c:pt idx="13">
                  <c:v>3.48799</c:v>
                </c:pt>
                <c:pt idx="14">
                  <c:v>0.694778</c:v>
                </c:pt>
                <c:pt idx="15">
                  <c:v>0.126945</c:v>
                </c:pt>
                <c:pt idx="16">
                  <c:v>2.66625</c:v>
                </c:pt>
                <c:pt idx="17">
                  <c:v>4.00281</c:v>
                </c:pt>
                <c:pt idx="18">
                  <c:v>1.36189</c:v>
                </c:pt>
                <c:pt idx="19">
                  <c:v>1.31332</c:v>
                </c:pt>
                <c:pt idx="20">
                  <c:v>-0.582489</c:v>
                </c:pt>
                <c:pt idx="21">
                  <c:v>2.20569</c:v>
                </c:pt>
                <c:pt idx="22">
                  <c:v>0.709223</c:v>
                </c:pt>
                <c:pt idx="23">
                  <c:v>-0.447251</c:v>
                </c:pt>
                <c:pt idx="24">
                  <c:v>3.1829</c:v>
                </c:pt>
                <c:pt idx="25">
                  <c:v>5.9389</c:v>
                </c:pt>
                <c:pt idx="26">
                  <c:v>-0.940705</c:v>
                </c:pt>
                <c:pt idx="27">
                  <c:v>3.3484</c:v>
                </c:pt>
                <c:pt idx="28">
                  <c:v>2.98094</c:v>
                </c:pt>
                <c:pt idx="29">
                  <c:v>4.06548</c:v>
                </c:pt>
                <c:pt idx="30">
                  <c:v>-0.89588</c:v>
                </c:pt>
                <c:pt idx="31">
                  <c:v>11.6648</c:v>
                </c:pt>
                <c:pt idx="32">
                  <c:v>-5.13213</c:v>
                </c:pt>
                <c:pt idx="33">
                  <c:v>3.70115</c:v>
                </c:pt>
                <c:pt idx="34">
                  <c:v>-2.53249</c:v>
                </c:pt>
                <c:pt idx="35">
                  <c:v>2.37896</c:v>
                </c:pt>
                <c:pt idx="36">
                  <c:v>-0.386195</c:v>
                </c:pt>
                <c:pt idx="37">
                  <c:v>2.29993</c:v>
                </c:pt>
                <c:pt idx="38">
                  <c:v>1.01567</c:v>
                </c:pt>
                <c:pt idx="39">
                  <c:v>2.32881</c:v>
                </c:pt>
                <c:pt idx="40">
                  <c:v>-3.88712</c:v>
                </c:pt>
                <c:pt idx="41">
                  <c:v>5.59275</c:v>
                </c:pt>
                <c:pt idx="42">
                  <c:v>-4.79042</c:v>
                </c:pt>
              </c:numCache>
            </c:numRef>
          </c:yVal>
          <c:smooth val="0"/>
        </c:ser>
        <c:axId val="51962014"/>
        <c:axId val="9044783"/>
      </c:scatterChart>
      <c:valAx>
        <c:axId val="5196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4783"/>
        <c:crosses val="autoZero"/>
        <c:crossBetween val="midCat"/>
        <c:dispUnits/>
      </c:valAx>
      <c:valAx>
        <c:axId val="9044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62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pressure v. h2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'co2-filtered'!$K$2:$K$44</c:f>
              <c:numCache>
                <c:ptCount val="43"/>
                <c:pt idx="0">
                  <c:v>760.1</c:v>
                </c:pt>
                <c:pt idx="1">
                  <c:v>755.8</c:v>
                </c:pt>
                <c:pt idx="2">
                  <c:v>852.8</c:v>
                </c:pt>
                <c:pt idx="3">
                  <c:v>851.7</c:v>
                </c:pt>
                <c:pt idx="4">
                  <c:v>856</c:v>
                </c:pt>
                <c:pt idx="5">
                  <c:v>853.3</c:v>
                </c:pt>
                <c:pt idx="6">
                  <c:v>847.9</c:v>
                </c:pt>
                <c:pt idx="7">
                  <c:v>808.2</c:v>
                </c:pt>
                <c:pt idx="8">
                  <c:v>735</c:v>
                </c:pt>
                <c:pt idx="9">
                  <c:v>810.8</c:v>
                </c:pt>
                <c:pt idx="10">
                  <c:v>766.5</c:v>
                </c:pt>
                <c:pt idx="11">
                  <c:v>783.2</c:v>
                </c:pt>
                <c:pt idx="12">
                  <c:v>783.1</c:v>
                </c:pt>
                <c:pt idx="13">
                  <c:v>788.2</c:v>
                </c:pt>
                <c:pt idx="14">
                  <c:v>789</c:v>
                </c:pt>
                <c:pt idx="15">
                  <c:v>781.5</c:v>
                </c:pt>
                <c:pt idx="16">
                  <c:v>788.5</c:v>
                </c:pt>
                <c:pt idx="17">
                  <c:v>801.4</c:v>
                </c:pt>
                <c:pt idx="18">
                  <c:v>804.7</c:v>
                </c:pt>
                <c:pt idx="19">
                  <c:v>863</c:v>
                </c:pt>
                <c:pt idx="20">
                  <c:v>737.4</c:v>
                </c:pt>
                <c:pt idx="21">
                  <c:v>736.2</c:v>
                </c:pt>
                <c:pt idx="22">
                  <c:v>806.5</c:v>
                </c:pt>
                <c:pt idx="23">
                  <c:v>805.9</c:v>
                </c:pt>
                <c:pt idx="24">
                  <c:v>829.6</c:v>
                </c:pt>
                <c:pt idx="25">
                  <c:v>802.1</c:v>
                </c:pt>
                <c:pt idx="26">
                  <c:v>829.1</c:v>
                </c:pt>
                <c:pt idx="27">
                  <c:v>823</c:v>
                </c:pt>
                <c:pt idx="28">
                  <c:v>838.7</c:v>
                </c:pt>
                <c:pt idx="29">
                  <c:v>846.8</c:v>
                </c:pt>
                <c:pt idx="30">
                  <c:v>865.3</c:v>
                </c:pt>
                <c:pt idx="31">
                  <c:v>849.9</c:v>
                </c:pt>
                <c:pt idx="32">
                  <c:v>827.4</c:v>
                </c:pt>
                <c:pt idx="33">
                  <c:v>790</c:v>
                </c:pt>
                <c:pt idx="34">
                  <c:v>830.3</c:v>
                </c:pt>
                <c:pt idx="35">
                  <c:v>829.4</c:v>
                </c:pt>
                <c:pt idx="36">
                  <c:v>795.5</c:v>
                </c:pt>
                <c:pt idx="37">
                  <c:v>825.6</c:v>
                </c:pt>
                <c:pt idx="38">
                  <c:v>837.4</c:v>
                </c:pt>
                <c:pt idx="39">
                  <c:v>825.8</c:v>
                </c:pt>
                <c:pt idx="40">
                  <c:v>832.9</c:v>
                </c:pt>
                <c:pt idx="41">
                  <c:v>795.3</c:v>
                </c:pt>
                <c:pt idx="42">
                  <c:v>811.4</c:v>
                </c:pt>
              </c:numCache>
            </c:numRef>
          </c:xVal>
          <c:yVal>
            <c:numRef>
              <c:f>'co2-filtered'!$H$2:$H$44</c:f>
              <c:numCache>
                <c:ptCount val="43"/>
                <c:pt idx="0">
                  <c:v>27.2128</c:v>
                </c:pt>
                <c:pt idx="1">
                  <c:v>32.1371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25.3132</c:v>
                </c:pt>
                <c:pt idx="7">
                  <c:v>34.7568</c:v>
                </c:pt>
                <c:pt idx="8">
                  <c:v>50.9533</c:v>
                </c:pt>
                <c:pt idx="9">
                  <c:v>19.833</c:v>
                </c:pt>
                <c:pt idx="10">
                  <c:v>20.2009</c:v>
                </c:pt>
                <c:pt idx="11">
                  <c:v>11.4714</c:v>
                </c:pt>
                <c:pt idx="12">
                  <c:v>16.1458</c:v>
                </c:pt>
                <c:pt idx="13">
                  <c:v>7.9371</c:v>
                </c:pt>
                <c:pt idx="14">
                  <c:v>22.0222</c:v>
                </c:pt>
                <c:pt idx="15">
                  <c:v>27.7202</c:v>
                </c:pt>
                <c:pt idx="16">
                  <c:v>14.0526</c:v>
                </c:pt>
                <c:pt idx="17">
                  <c:v>5.16213</c:v>
                </c:pt>
                <c:pt idx="18">
                  <c:v>8.92215</c:v>
                </c:pt>
                <c:pt idx="19">
                  <c:v>15.4745</c:v>
                </c:pt>
                <c:pt idx="20">
                  <c:v>29.2967</c:v>
                </c:pt>
                <c:pt idx="21">
                  <c:v>31.4405</c:v>
                </c:pt>
                <c:pt idx="22">
                  <c:v>27.1121</c:v>
                </c:pt>
                <c:pt idx="23">
                  <c:v>9.43875</c:v>
                </c:pt>
                <c:pt idx="24">
                  <c:v>31.1801</c:v>
                </c:pt>
                <c:pt idx="25">
                  <c:v>26.243</c:v>
                </c:pt>
                <c:pt idx="26">
                  <c:v>28.3105</c:v>
                </c:pt>
                <c:pt idx="27">
                  <c:v>1.31108</c:v>
                </c:pt>
                <c:pt idx="28">
                  <c:v>18.76</c:v>
                </c:pt>
                <c:pt idx="29">
                  <c:v>28.7793</c:v>
                </c:pt>
                <c:pt idx="30">
                  <c:v>19.6133</c:v>
                </c:pt>
                <c:pt idx="31">
                  <c:v>7.76519</c:v>
                </c:pt>
                <c:pt idx="32">
                  <c:v>25.7375</c:v>
                </c:pt>
                <c:pt idx="33">
                  <c:v>15.7586</c:v>
                </c:pt>
                <c:pt idx="34">
                  <c:v>20.0037</c:v>
                </c:pt>
                <c:pt idx="35">
                  <c:v>33.6926</c:v>
                </c:pt>
                <c:pt idx="36">
                  <c:v>27.277</c:v>
                </c:pt>
                <c:pt idx="37">
                  <c:v>9.42876</c:v>
                </c:pt>
                <c:pt idx="38">
                  <c:v>20.6921</c:v>
                </c:pt>
                <c:pt idx="39">
                  <c:v>25.7357</c:v>
                </c:pt>
                <c:pt idx="40">
                  <c:v>5.48586</c:v>
                </c:pt>
                <c:pt idx="41">
                  <c:v>18.8169</c:v>
                </c:pt>
                <c:pt idx="42">
                  <c:v>18.4846</c:v>
                </c:pt>
              </c:numCache>
            </c:numRef>
          </c:yVal>
          <c:smooth val="0"/>
        </c:ser>
        <c:axId val="45790584"/>
        <c:axId val="59926457"/>
      </c:scatterChart>
      <c:valAx>
        <c:axId val="4579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6457"/>
        <c:crosses val="autoZero"/>
        <c:crossBetween val="midCat"/>
        <c:dispUnits/>
      </c:valAx>
      <c:valAx>
        <c:axId val="59926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90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pressure v. n2o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'co2-filtered'!$K$2:$K$44</c:f>
              <c:numCache>
                <c:ptCount val="43"/>
                <c:pt idx="0">
                  <c:v>760.1</c:v>
                </c:pt>
                <c:pt idx="1">
                  <c:v>755.8</c:v>
                </c:pt>
                <c:pt idx="2">
                  <c:v>852.8</c:v>
                </c:pt>
                <c:pt idx="3">
                  <c:v>851.7</c:v>
                </c:pt>
                <c:pt idx="4">
                  <c:v>856</c:v>
                </c:pt>
                <c:pt idx="5">
                  <c:v>853.3</c:v>
                </c:pt>
                <c:pt idx="6">
                  <c:v>847.9</c:v>
                </c:pt>
                <c:pt idx="7">
                  <c:v>808.2</c:v>
                </c:pt>
                <c:pt idx="8">
                  <c:v>735</c:v>
                </c:pt>
                <c:pt idx="9">
                  <c:v>810.8</c:v>
                </c:pt>
                <c:pt idx="10">
                  <c:v>766.5</c:v>
                </c:pt>
                <c:pt idx="11">
                  <c:v>783.2</c:v>
                </c:pt>
                <c:pt idx="12">
                  <c:v>783.1</c:v>
                </c:pt>
                <c:pt idx="13">
                  <c:v>788.2</c:v>
                </c:pt>
                <c:pt idx="14">
                  <c:v>789</c:v>
                </c:pt>
                <c:pt idx="15">
                  <c:v>781.5</c:v>
                </c:pt>
                <c:pt idx="16">
                  <c:v>788.5</c:v>
                </c:pt>
                <c:pt idx="17">
                  <c:v>801.4</c:v>
                </c:pt>
                <c:pt idx="18">
                  <c:v>804.7</c:v>
                </c:pt>
                <c:pt idx="19">
                  <c:v>863</c:v>
                </c:pt>
                <c:pt idx="20">
                  <c:v>737.4</c:v>
                </c:pt>
                <c:pt idx="21">
                  <c:v>736.2</c:v>
                </c:pt>
                <c:pt idx="22">
                  <c:v>806.5</c:v>
                </c:pt>
                <c:pt idx="23">
                  <c:v>805.9</c:v>
                </c:pt>
                <c:pt idx="24">
                  <c:v>829.6</c:v>
                </c:pt>
                <c:pt idx="25">
                  <c:v>802.1</c:v>
                </c:pt>
                <c:pt idx="26">
                  <c:v>829.1</c:v>
                </c:pt>
                <c:pt idx="27">
                  <c:v>823</c:v>
                </c:pt>
                <c:pt idx="28">
                  <c:v>838.7</c:v>
                </c:pt>
                <c:pt idx="29">
                  <c:v>846.8</c:v>
                </c:pt>
                <c:pt idx="30">
                  <c:v>865.3</c:v>
                </c:pt>
                <c:pt idx="31">
                  <c:v>849.9</c:v>
                </c:pt>
                <c:pt idx="32">
                  <c:v>827.4</c:v>
                </c:pt>
                <c:pt idx="33">
                  <c:v>790</c:v>
                </c:pt>
                <c:pt idx="34">
                  <c:v>830.3</c:v>
                </c:pt>
                <c:pt idx="35">
                  <c:v>829.4</c:v>
                </c:pt>
                <c:pt idx="36">
                  <c:v>795.5</c:v>
                </c:pt>
                <c:pt idx="37">
                  <c:v>825.6</c:v>
                </c:pt>
                <c:pt idx="38">
                  <c:v>837.4</c:v>
                </c:pt>
                <c:pt idx="39">
                  <c:v>825.8</c:v>
                </c:pt>
                <c:pt idx="40">
                  <c:v>832.9</c:v>
                </c:pt>
                <c:pt idx="41">
                  <c:v>795.3</c:v>
                </c:pt>
                <c:pt idx="42">
                  <c:v>811.4</c:v>
                </c:pt>
              </c:numCache>
            </c:numRef>
          </c:xVal>
          <c:yVal>
            <c:numRef>
              <c:f>'co2-filtered'!$I$2:$I$44</c:f>
              <c:numCache>
                <c:ptCount val="43"/>
                <c:pt idx="0">
                  <c:v>-0.0126212</c:v>
                </c:pt>
                <c:pt idx="1">
                  <c:v>0.297085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0.0801922</c:v>
                </c:pt>
                <c:pt idx="7">
                  <c:v>0.351326</c:v>
                </c:pt>
                <c:pt idx="8">
                  <c:v>0.861713</c:v>
                </c:pt>
                <c:pt idx="9">
                  <c:v>0.70626</c:v>
                </c:pt>
                <c:pt idx="10">
                  <c:v>-0.880705</c:v>
                </c:pt>
                <c:pt idx="11">
                  <c:v>-0.0678232</c:v>
                </c:pt>
                <c:pt idx="12">
                  <c:v>-0.17648</c:v>
                </c:pt>
                <c:pt idx="13">
                  <c:v>0.355595</c:v>
                </c:pt>
                <c:pt idx="14">
                  <c:v>0.189053</c:v>
                </c:pt>
                <c:pt idx="15">
                  <c:v>-0.287479</c:v>
                </c:pt>
                <c:pt idx="16">
                  <c:v>-0.360712</c:v>
                </c:pt>
                <c:pt idx="17">
                  <c:v>0.520478</c:v>
                </c:pt>
                <c:pt idx="18">
                  <c:v>0.403813</c:v>
                </c:pt>
                <c:pt idx="19">
                  <c:v>-0.670118</c:v>
                </c:pt>
                <c:pt idx="20">
                  <c:v>-0.78559</c:v>
                </c:pt>
                <c:pt idx="21">
                  <c:v>0.671049</c:v>
                </c:pt>
                <c:pt idx="22">
                  <c:v>0</c:v>
                </c:pt>
                <c:pt idx="23">
                  <c:v>0.730567</c:v>
                </c:pt>
                <c:pt idx="24">
                  <c:v>0</c:v>
                </c:pt>
                <c:pt idx="25">
                  <c:v>-0.346119</c:v>
                </c:pt>
                <c:pt idx="26">
                  <c:v>-0.445398</c:v>
                </c:pt>
                <c:pt idx="27">
                  <c:v>0.0170971</c:v>
                </c:pt>
                <c:pt idx="28">
                  <c:v>-1.14931</c:v>
                </c:pt>
                <c:pt idx="29">
                  <c:v>0.599694</c:v>
                </c:pt>
                <c:pt idx="30">
                  <c:v>-1.42222</c:v>
                </c:pt>
                <c:pt idx="31">
                  <c:v>-0.129753</c:v>
                </c:pt>
                <c:pt idx="32">
                  <c:v>-0.969388</c:v>
                </c:pt>
                <c:pt idx="33">
                  <c:v>-0.0880713</c:v>
                </c:pt>
                <c:pt idx="34">
                  <c:v>0.50607</c:v>
                </c:pt>
                <c:pt idx="35">
                  <c:v>-0.0713538</c:v>
                </c:pt>
                <c:pt idx="36">
                  <c:v>0.278306</c:v>
                </c:pt>
                <c:pt idx="37">
                  <c:v>0.940146</c:v>
                </c:pt>
                <c:pt idx="38">
                  <c:v>0.0947131</c:v>
                </c:pt>
                <c:pt idx="39">
                  <c:v>0.944458</c:v>
                </c:pt>
                <c:pt idx="40">
                  <c:v>-0.342021</c:v>
                </c:pt>
                <c:pt idx="41">
                  <c:v>0.310724</c:v>
                </c:pt>
                <c:pt idx="42">
                  <c:v>0.286456</c:v>
                </c:pt>
              </c:numCache>
            </c:numRef>
          </c:yVal>
          <c:smooth val="0"/>
        </c:ser>
        <c:axId val="60364850"/>
        <c:axId val="18244387"/>
      </c:scatterChart>
      <c:valAx>
        <c:axId val="6036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44387"/>
        <c:crosses val="autoZero"/>
        <c:crossBetween val="midCat"/>
        <c:dispUnits/>
      </c:valAx>
      <c:valAx>
        <c:axId val="1824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4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ar/n2 v. d13c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'co2-filtered'!$L$2:$L$44</c:f>
              <c:numCache>
                <c:ptCount val="43"/>
                <c:pt idx="0">
                  <c:v>12.727</c:v>
                </c:pt>
                <c:pt idx="1">
                  <c:v>3.296</c:v>
                </c:pt>
                <c:pt idx="2">
                  <c:v>35.036</c:v>
                </c:pt>
                <c:pt idx="3">
                  <c:v>42.45</c:v>
                </c:pt>
                <c:pt idx="4">
                  <c:v>52.516</c:v>
                </c:pt>
                <c:pt idx="5">
                  <c:v>45.43</c:v>
                </c:pt>
                <c:pt idx="6">
                  <c:v>34.722</c:v>
                </c:pt>
                <c:pt idx="7">
                  <c:v>46.609</c:v>
                </c:pt>
                <c:pt idx="8">
                  <c:v>7.203</c:v>
                </c:pt>
                <c:pt idx="9">
                  <c:v>14.772</c:v>
                </c:pt>
                <c:pt idx="10">
                  <c:v>0.743</c:v>
                </c:pt>
                <c:pt idx="11">
                  <c:v>21.356</c:v>
                </c:pt>
                <c:pt idx="12">
                  <c:v>23.504</c:v>
                </c:pt>
                <c:pt idx="13">
                  <c:v>24.934</c:v>
                </c:pt>
                <c:pt idx="14">
                  <c:v>25.972</c:v>
                </c:pt>
                <c:pt idx="15">
                  <c:v>33.209</c:v>
                </c:pt>
                <c:pt idx="16">
                  <c:v>13.84</c:v>
                </c:pt>
                <c:pt idx="17">
                  <c:v>7.497</c:v>
                </c:pt>
                <c:pt idx="18">
                  <c:v>8.083</c:v>
                </c:pt>
                <c:pt idx="19">
                  <c:v>-10.361</c:v>
                </c:pt>
                <c:pt idx="20">
                  <c:v>57.898</c:v>
                </c:pt>
                <c:pt idx="21">
                  <c:v>35.303</c:v>
                </c:pt>
                <c:pt idx="22">
                  <c:v>-8.367</c:v>
                </c:pt>
                <c:pt idx="23">
                  <c:v>29.075</c:v>
                </c:pt>
                <c:pt idx="24">
                  <c:v>38.429</c:v>
                </c:pt>
                <c:pt idx="25">
                  <c:v>21.734</c:v>
                </c:pt>
                <c:pt idx="26">
                  <c:v>14.394</c:v>
                </c:pt>
                <c:pt idx="27">
                  <c:v>29.986</c:v>
                </c:pt>
                <c:pt idx="28">
                  <c:v>11.24</c:v>
                </c:pt>
                <c:pt idx="29">
                  <c:v>33.942</c:v>
                </c:pt>
                <c:pt idx="30">
                  <c:v>26.105</c:v>
                </c:pt>
                <c:pt idx="31">
                  <c:v>35.439</c:v>
                </c:pt>
                <c:pt idx="32">
                  <c:v>43.485</c:v>
                </c:pt>
                <c:pt idx="33">
                  <c:v>20.279</c:v>
                </c:pt>
                <c:pt idx="34">
                  <c:v>18.603</c:v>
                </c:pt>
                <c:pt idx="35">
                  <c:v>45.709</c:v>
                </c:pt>
                <c:pt idx="36">
                  <c:v>7.721</c:v>
                </c:pt>
                <c:pt idx="37">
                  <c:v>22.708</c:v>
                </c:pt>
                <c:pt idx="38">
                  <c:v>26.821</c:v>
                </c:pt>
                <c:pt idx="39">
                  <c:v>-3.376</c:v>
                </c:pt>
                <c:pt idx="40">
                  <c:v>60.409</c:v>
                </c:pt>
                <c:pt idx="41">
                  <c:v>-7.681</c:v>
                </c:pt>
                <c:pt idx="42">
                  <c:v>16.929</c:v>
                </c:pt>
              </c:numCache>
            </c:numRef>
          </c:xVal>
          <c:yVal>
            <c:numRef>
              <c:f>'co2-filtered'!$F$2:$F$44</c:f>
              <c:numCache>
                <c:ptCount val="43"/>
                <c:pt idx="0">
                  <c:v>-0.125262</c:v>
                </c:pt>
                <c:pt idx="1">
                  <c:v>-0.125815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-0.054823</c:v>
                </c:pt>
                <c:pt idx="7">
                  <c:v>-0.136956</c:v>
                </c:pt>
                <c:pt idx="8">
                  <c:v>-0.171209</c:v>
                </c:pt>
                <c:pt idx="9">
                  <c:v>0</c:v>
                </c:pt>
                <c:pt idx="10">
                  <c:v>-0.110334</c:v>
                </c:pt>
                <c:pt idx="11">
                  <c:v>-0.136537</c:v>
                </c:pt>
                <c:pt idx="12">
                  <c:v>-0.139579</c:v>
                </c:pt>
                <c:pt idx="13">
                  <c:v>-0.0945377</c:v>
                </c:pt>
                <c:pt idx="14">
                  <c:v>-0.132286</c:v>
                </c:pt>
                <c:pt idx="15">
                  <c:v>-0.114842</c:v>
                </c:pt>
                <c:pt idx="16">
                  <c:v>-0.0711523</c:v>
                </c:pt>
                <c:pt idx="17">
                  <c:v>-0.1555</c:v>
                </c:pt>
                <c:pt idx="18">
                  <c:v>0</c:v>
                </c:pt>
                <c:pt idx="19">
                  <c:v>-0.0982326</c:v>
                </c:pt>
                <c:pt idx="20">
                  <c:v>-0.0980738</c:v>
                </c:pt>
                <c:pt idx="21">
                  <c:v>-0.124794</c:v>
                </c:pt>
                <c:pt idx="22">
                  <c:v>-0.167232</c:v>
                </c:pt>
                <c:pt idx="23">
                  <c:v>-0.140642</c:v>
                </c:pt>
                <c:pt idx="24">
                  <c:v>-0.151721</c:v>
                </c:pt>
                <c:pt idx="25">
                  <c:v>-0.0755791</c:v>
                </c:pt>
                <c:pt idx="26">
                  <c:v>-0.0190477</c:v>
                </c:pt>
                <c:pt idx="27">
                  <c:v>-0.0525685</c:v>
                </c:pt>
                <c:pt idx="28">
                  <c:v>-0.0737651</c:v>
                </c:pt>
                <c:pt idx="29">
                  <c:v>-0.0955548</c:v>
                </c:pt>
                <c:pt idx="30">
                  <c:v>-0.0753218</c:v>
                </c:pt>
                <c:pt idx="31">
                  <c:v>-0.0909346</c:v>
                </c:pt>
                <c:pt idx="32">
                  <c:v>0</c:v>
                </c:pt>
                <c:pt idx="33">
                  <c:v>-0.161309</c:v>
                </c:pt>
                <c:pt idx="34">
                  <c:v>-0.0750952</c:v>
                </c:pt>
                <c:pt idx="35">
                  <c:v>-0.0729792</c:v>
                </c:pt>
                <c:pt idx="36">
                  <c:v>-0.108513</c:v>
                </c:pt>
                <c:pt idx="37">
                  <c:v>-0.133245</c:v>
                </c:pt>
                <c:pt idx="38">
                  <c:v>-0.107699</c:v>
                </c:pt>
                <c:pt idx="39">
                  <c:v>-0.180743</c:v>
                </c:pt>
                <c:pt idx="40">
                  <c:v>-0.164728</c:v>
                </c:pt>
                <c:pt idx="41">
                  <c:v>-0.14755</c:v>
                </c:pt>
                <c:pt idx="42">
                  <c:v>-0.108086</c:v>
                </c:pt>
              </c:numCache>
            </c:numRef>
          </c:yVal>
          <c:smooth val="0"/>
        </c:ser>
        <c:axId val="33297100"/>
        <c:axId val="18886509"/>
      </c:scatterChart>
      <c:valAx>
        <c:axId val="3329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86509"/>
        <c:crosses val="autoZero"/>
        <c:crossBetween val="midCat"/>
        <c:dispUnits/>
      </c:valAx>
      <c:valAx>
        <c:axId val="1888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7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dilution v. d13c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'co2-filtered'!$O$2:$O$44</c:f>
              <c:numCache>
                <c:ptCount val="43"/>
                <c:pt idx="0">
                  <c:v>0.8844960438537509</c:v>
                </c:pt>
                <c:pt idx="1">
                  <c:v>0.8801141271627873</c:v>
                </c:pt>
                <c:pt idx="2">
                  <c:v>0.8914478553032779</c:v>
                </c:pt>
                <c:pt idx="3">
                  <c:v>0.8975451653562215</c:v>
                </c:pt>
                <c:pt idx="4">
                  <c:v>0.8984809520961671</c:v>
                </c:pt>
                <c:pt idx="5">
                  <c:v>0.8982672357746562</c:v>
                </c:pt>
                <c:pt idx="6">
                  <c:v>0.8969415503070658</c:v>
                </c:pt>
                <c:pt idx="7">
                  <c:v>0.8972979619439917</c:v>
                </c:pt>
                <c:pt idx="8">
                  <c:v>0.8883189163816799</c:v>
                </c:pt>
                <c:pt idx="9">
                  <c:v>0.8823529411764706</c:v>
                </c:pt>
                <c:pt idx="10">
                  <c:v>0.8757110428628656</c:v>
                </c:pt>
                <c:pt idx="11">
                  <c:v>0.880792651460419</c:v>
                </c:pt>
                <c:pt idx="12">
                  <c:v>0.8809511964578877</c:v>
                </c:pt>
                <c:pt idx="13">
                  <c:v>0.8826781651764457</c:v>
                </c:pt>
                <c:pt idx="14">
                  <c:v>0.8827545034522142</c:v>
                </c:pt>
                <c:pt idx="15">
                  <c:v>0.8824446440839188</c:v>
                </c:pt>
                <c:pt idx="16">
                  <c:v>0.8785440508875428</c:v>
                </c:pt>
                <c:pt idx="17">
                  <c:v>0.8779506437768239</c:v>
                </c:pt>
                <c:pt idx="18">
                  <c:v>0.884792875455404</c:v>
                </c:pt>
                <c:pt idx="19">
                  <c:v>0.8877513915694671</c:v>
                </c:pt>
                <c:pt idx="20">
                  <c:v>0.8777457288662092</c:v>
                </c:pt>
                <c:pt idx="21">
                  <c:v>0.8744669583879144</c:v>
                </c:pt>
                <c:pt idx="22">
                  <c:v>0.8848948374760999</c:v>
                </c:pt>
                <c:pt idx="23">
                  <c:v>0.8831100741866987</c:v>
                </c:pt>
                <c:pt idx="24">
                  <c:v>0.8857202822887428</c:v>
                </c:pt>
                <c:pt idx="25">
                  <c:v>0.8814665321224353</c:v>
                </c:pt>
                <c:pt idx="26">
                  <c:v>0.8806765718123053</c:v>
                </c:pt>
                <c:pt idx="27">
                  <c:v>0.8791744954239661</c:v>
                </c:pt>
                <c:pt idx="28">
                  <c:v>0.8838962339153741</c:v>
                </c:pt>
                <c:pt idx="29">
                  <c:v>0.8648751546686121</c:v>
                </c:pt>
                <c:pt idx="30">
                  <c:v>0.8845859347390747</c:v>
                </c:pt>
                <c:pt idx="31">
                  <c:v>0.8865080743184571</c:v>
                </c:pt>
                <c:pt idx="32">
                  <c:v>0.8855278567843402</c:v>
                </c:pt>
                <c:pt idx="33">
                  <c:v>0.8791866688738064</c:v>
                </c:pt>
                <c:pt idx="34">
                  <c:v>0.8801543688913138</c:v>
                </c:pt>
                <c:pt idx="35">
                  <c:v>0.8879932117098</c:v>
                </c:pt>
                <c:pt idx="36">
                  <c:v>0.8853888888888896</c:v>
                </c:pt>
                <c:pt idx="37">
                  <c:v>0.8799077671436254</c:v>
                </c:pt>
                <c:pt idx="38">
                  <c:v>0.8830254795985027</c:v>
                </c:pt>
                <c:pt idx="39">
                  <c:v>0.8764400921658981</c:v>
                </c:pt>
                <c:pt idx="40">
                  <c:v>0.8988103285115578</c:v>
                </c:pt>
                <c:pt idx="41">
                  <c:v>0.8705441948821109</c:v>
                </c:pt>
                <c:pt idx="42">
                  <c:v>0.8782488506955932</c:v>
                </c:pt>
              </c:numCache>
            </c:numRef>
          </c:xVal>
          <c:yVal>
            <c:numRef>
              <c:f>'co2-filtered'!$F$2:$F$44</c:f>
              <c:numCache>
                <c:ptCount val="43"/>
                <c:pt idx="0">
                  <c:v>-0.125262</c:v>
                </c:pt>
                <c:pt idx="1">
                  <c:v>-0.125815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-0.054823</c:v>
                </c:pt>
                <c:pt idx="7">
                  <c:v>-0.136956</c:v>
                </c:pt>
                <c:pt idx="8">
                  <c:v>-0.171209</c:v>
                </c:pt>
                <c:pt idx="9">
                  <c:v>0</c:v>
                </c:pt>
                <c:pt idx="10">
                  <c:v>-0.110334</c:v>
                </c:pt>
                <c:pt idx="11">
                  <c:v>-0.136537</c:v>
                </c:pt>
                <c:pt idx="12">
                  <c:v>-0.139579</c:v>
                </c:pt>
                <c:pt idx="13">
                  <c:v>-0.0945377</c:v>
                </c:pt>
                <c:pt idx="14">
                  <c:v>-0.132286</c:v>
                </c:pt>
                <c:pt idx="15">
                  <c:v>-0.114842</c:v>
                </c:pt>
                <c:pt idx="16">
                  <c:v>-0.0711523</c:v>
                </c:pt>
                <c:pt idx="17">
                  <c:v>-0.1555</c:v>
                </c:pt>
                <c:pt idx="18">
                  <c:v>0</c:v>
                </c:pt>
                <c:pt idx="19">
                  <c:v>-0.0982326</c:v>
                </c:pt>
                <c:pt idx="20">
                  <c:v>-0.0980738</c:v>
                </c:pt>
                <c:pt idx="21">
                  <c:v>-0.124794</c:v>
                </c:pt>
                <c:pt idx="22">
                  <c:v>-0.167232</c:v>
                </c:pt>
                <c:pt idx="23">
                  <c:v>-0.140642</c:v>
                </c:pt>
                <c:pt idx="24">
                  <c:v>-0.151721</c:v>
                </c:pt>
                <c:pt idx="25">
                  <c:v>-0.0755791</c:v>
                </c:pt>
                <c:pt idx="26">
                  <c:v>-0.0190477</c:v>
                </c:pt>
                <c:pt idx="27">
                  <c:v>-0.0525685</c:v>
                </c:pt>
                <c:pt idx="28">
                  <c:v>-0.0737651</c:v>
                </c:pt>
                <c:pt idx="29">
                  <c:v>-0.0955548</c:v>
                </c:pt>
                <c:pt idx="30">
                  <c:v>-0.0753218</c:v>
                </c:pt>
                <c:pt idx="31">
                  <c:v>-0.0909346</c:v>
                </c:pt>
                <c:pt idx="32">
                  <c:v>0</c:v>
                </c:pt>
                <c:pt idx="33">
                  <c:v>-0.161309</c:v>
                </c:pt>
                <c:pt idx="34">
                  <c:v>-0.0750952</c:v>
                </c:pt>
                <c:pt idx="35">
                  <c:v>-0.0729792</c:v>
                </c:pt>
                <c:pt idx="36">
                  <c:v>-0.108513</c:v>
                </c:pt>
                <c:pt idx="37">
                  <c:v>-0.133245</c:v>
                </c:pt>
                <c:pt idx="38">
                  <c:v>-0.107699</c:v>
                </c:pt>
                <c:pt idx="39">
                  <c:v>-0.180743</c:v>
                </c:pt>
                <c:pt idx="40">
                  <c:v>-0.164728</c:v>
                </c:pt>
                <c:pt idx="41">
                  <c:v>-0.14755</c:v>
                </c:pt>
                <c:pt idx="42">
                  <c:v>-0.108086</c:v>
                </c:pt>
              </c:numCache>
            </c:numRef>
          </c:yVal>
          <c:smooth val="0"/>
        </c:ser>
        <c:axId val="2789190"/>
        <c:axId val="24766103"/>
      </c:scatterChart>
      <c:valAx>
        <c:axId val="278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6103"/>
        <c:crosses val="autoZero"/>
        <c:crossBetween val="midCat"/>
        <c:dispUnits/>
      </c:valAx>
      <c:valAx>
        <c:axId val="24766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9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pressure v. co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'co2-filtered'!$K$2:$K$44</c:f>
              <c:numCache>
                <c:ptCount val="43"/>
                <c:pt idx="0">
                  <c:v>760.1</c:v>
                </c:pt>
                <c:pt idx="1">
                  <c:v>755.8</c:v>
                </c:pt>
                <c:pt idx="2">
                  <c:v>852.8</c:v>
                </c:pt>
                <c:pt idx="3">
                  <c:v>851.7</c:v>
                </c:pt>
                <c:pt idx="4">
                  <c:v>856</c:v>
                </c:pt>
                <c:pt idx="5">
                  <c:v>853.3</c:v>
                </c:pt>
                <c:pt idx="6">
                  <c:v>847.9</c:v>
                </c:pt>
                <c:pt idx="7">
                  <c:v>808.2</c:v>
                </c:pt>
                <c:pt idx="8">
                  <c:v>735</c:v>
                </c:pt>
                <c:pt idx="9">
                  <c:v>810.8</c:v>
                </c:pt>
                <c:pt idx="10">
                  <c:v>766.5</c:v>
                </c:pt>
                <c:pt idx="11">
                  <c:v>783.2</c:v>
                </c:pt>
                <c:pt idx="12">
                  <c:v>783.1</c:v>
                </c:pt>
                <c:pt idx="13">
                  <c:v>788.2</c:v>
                </c:pt>
                <c:pt idx="14">
                  <c:v>789</c:v>
                </c:pt>
                <c:pt idx="15">
                  <c:v>781.5</c:v>
                </c:pt>
                <c:pt idx="16">
                  <c:v>788.5</c:v>
                </c:pt>
                <c:pt idx="17">
                  <c:v>801.4</c:v>
                </c:pt>
                <c:pt idx="18">
                  <c:v>804.7</c:v>
                </c:pt>
                <c:pt idx="19">
                  <c:v>863</c:v>
                </c:pt>
                <c:pt idx="20">
                  <c:v>737.4</c:v>
                </c:pt>
                <c:pt idx="21">
                  <c:v>736.2</c:v>
                </c:pt>
                <c:pt idx="22">
                  <c:v>806.5</c:v>
                </c:pt>
                <c:pt idx="23">
                  <c:v>805.9</c:v>
                </c:pt>
                <c:pt idx="24">
                  <c:v>829.6</c:v>
                </c:pt>
                <c:pt idx="25">
                  <c:v>802.1</c:v>
                </c:pt>
                <c:pt idx="26">
                  <c:v>829.1</c:v>
                </c:pt>
                <c:pt idx="27">
                  <c:v>823</c:v>
                </c:pt>
                <c:pt idx="28">
                  <c:v>838.7</c:v>
                </c:pt>
                <c:pt idx="29">
                  <c:v>846.8</c:v>
                </c:pt>
                <c:pt idx="30">
                  <c:v>865.3</c:v>
                </c:pt>
                <c:pt idx="31">
                  <c:v>849.9</c:v>
                </c:pt>
                <c:pt idx="32">
                  <c:v>827.4</c:v>
                </c:pt>
                <c:pt idx="33">
                  <c:v>790</c:v>
                </c:pt>
                <c:pt idx="34">
                  <c:v>830.3</c:v>
                </c:pt>
                <c:pt idx="35">
                  <c:v>829.4</c:v>
                </c:pt>
                <c:pt idx="36">
                  <c:v>795.5</c:v>
                </c:pt>
                <c:pt idx="37">
                  <c:v>825.6</c:v>
                </c:pt>
                <c:pt idx="38">
                  <c:v>837.4</c:v>
                </c:pt>
                <c:pt idx="39">
                  <c:v>825.8</c:v>
                </c:pt>
                <c:pt idx="40">
                  <c:v>832.9</c:v>
                </c:pt>
                <c:pt idx="41">
                  <c:v>795.3</c:v>
                </c:pt>
                <c:pt idx="42">
                  <c:v>811.4</c:v>
                </c:pt>
              </c:numCache>
            </c:numRef>
          </c:xVal>
          <c:yVal>
            <c:numRef>
              <c:f>'co2-filtered'!$D$2:$D$44</c:f>
              <c:numCache>
                <c:ptCount val="43"/>
                <c:pt idx="0">
                  <c:v>31.2533</c:v>
                </c:pt>
                <c:pt idx="1">
                  <c:v>30.7954</c:v>
                </c:pt>
                <c:pt idx="2">
                  <c:v>31.6439</c:v>
                </c:pt>
                <c:pt idx="3">
                  <c:v>38.2673</c:v>
                </c:pt>
                <c:pt idx="4">
                  <c:v>42.0783</c:v>
                </c:pt>
                <c:pt idx="5">
                  <c:v>96.4968</c:v>
                </c:pt>
                <c:pt idx="6">
                  <c:v>43.2341</c:v>
                </c:pt>
                <c:pt idx="7">
                  <c:v>71.888</c:v>
                </c:pt>
                <c:pt idx="8">
                  <c:v>101.758</c:v>
                </c:pt>
                <c:pt idx="9">
                  <c:v>23.3167</c:v>
                </c:pt>
                <c:pt idx="10">
                  <c:v>3.61607</c:v>
                </c:pt>
                <c:pt idx="11">
                  <c:v>24.4864</c:v>
                </c:pt>
                <c:pt idx="12">
                  <c:v>27.6618</c:v>
                </c:pt>
                <c:pt idx="13">
                  <c:v>23.5651</c:v>
                </c:pt>
                <c:pt idx="14">
                  <c:v>17.2162</c:v>
                </c:pt>
                <c:pt idx="15">
                  <c:v>21.0223</c:v>
                </c:pt>
                <c:pt idx="16">
                  <c:v>27.062</c:v>
                </c:pt>
                <c:pt idx="17">
                  <c:v>20.1035</c:v>
                </c:pt>
                <c:pt idx="18">
                  <c:v>17.959</c:v>
                </c:pt>
                <c:pt idx="19">
                  <c:v>26.3547</c:v>
                </c:pt>
                <c:pt idx="20">
                  <c:v>21.1901</c:v>
                </c:pt>
                <c:pt idx="21">
                  <c:v>23.8996</c:v>
                </c:pt>
                <c:pt idx="22">
                  <c:v>21.5494</c:v>
                </c:pt>
                <c:pt idx="23">
                  <c:v>13.2533</c:v>
                </c:pt>
                <c:pt idx="24">
                  <c:v>30.9682</c:v>
                </c:pt>
                <c:pt idx="25">
                  <c:v>35.9207</c:v>
                </c:pt>
                <c:pt idx="26">
                  <c:v>19.9674</c:v>
                </c:pt>
                <c:pt idx="27">
                  <c:v>18.9022</c:v>
                </c:pt>
                <c:pt idx="28">
                  <c:v>18.4261</c:v>
                </c:pt>
                <c:pt idx="29">
                  <c:v>22.9072</c:v>
                </c:pt>
                <c:pt idx="30">
                  <c:v>15.0641</c:v>
                </c:pt>
                <c:pt idx="31">
                  <c:v>47.08</c:v>
                </c:pt>
                <c:pt idx="32">
                  <c:v>40.0445</c:v>
                </c:pt>
                <c:pt idx="33">
                  <c:v>28.5783</c:v>
                </c:pt>
                <c:pt idx="34">
                  <c:v>3.0459</c:v>
                </c:pt>
                <c:pt idx="35">
                  <c:v>19.9539</c:v>
                </c:pt>
                <c:pt idx="36">
                  <c:v>39.1273</c:v>
                </c:pt>
                <c:pt idx="37">
                  <c:v>21.284</c:v>
                </c:pt>
                <c:pt idx="38">
                  <c:v>37.6907</c:v>
                </c:pt>
                <c:pt idx="39">
                  <c:v>21.9954</c:v>
                </c:pt>
                <c:pt idx="40">
                  <c:v>28.1593</c:v>
                </c:pt>
                <c:pt idx="41">
                  <c:v>68.9979</c:v>
                </c:pt>
                <c:pt idx="42">
                  <c:v>17.3371</c:v>
                </c:pt>
              </c:numCache>
            </c:numRef>
          </c:yVal>
          <c:smooth val="0"/>
        </c:ser>
        <c:axId val="2381728"/>
        <c:axId val="1540769"/>
      </c:scatterChart>
      <c:valAx>
        <c:axId val="2381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0769"/>
        <c:crosses val="autoZero"/>
        <c:crossBetween val="midCat"/>
        <c:dispUnits/>
      </c:valAx>
      <c:valAx>
        <c:axId val="1540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1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pressure v. sf6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'co2-filtered'!$K$2:$K$44</c:f>
              <c:numCache>
                <c:ptCount val="43"/>
                <c:pt idx="0">
                  <c:v>760.1</c:v>
                </c:pt>
                <c:pt idx="1">
                  <c:v>755.8</c:v>
                </c:pt>
                <c:pt idx="2">
                  <c:v>852.8</c:v>
                </c:pt>
                <c:pt idx="3">
                  <c:v>851.7</c:v>
                </c:pt>
                <c:pt idx="4">
                  <c:v>856</c:v>
                </c:pt>
                <c:pt idx="5">
                  <c:v>853.3</c:v>
                </c:pt>
                <c:pt idx="6">
                  <c:v>847.9</c:v>
                </c:pt>
                <c:pt idx="7">
                  <c:v>808.2</c:v>
                </c:pt>
                <c:pt idx="8">
                  <c:v>735</c:v>
                </c:pt>
                <c:pt idx="9">
                  <c:v>810.8</c:v>
                </c:pt>
                <c:pt idx="10">
                  <c:v>766.5</c:v>
                </c:pt>
                <c:pt idx="11">
                  <c:v>783.2</c:v>
                </c:pt>
                <c:pt idx="12">
                  <c:v>783.1</c:v>
                </c:pt>
                <c:pt idx="13">
                  <c:v>788.2</c:v>
                </c:pt>
                <c:pt idx="14">
                  <c:v>789</c:v>
                </c:pt>
                <c:pt idx="15">
                  <c:v>781.5</c:v>
                </c:pt>
                <c:pt idx="16">
                  <c:v>788.5</c:v>
                </c:pt>
                <c:pt idx="17">
                  <c:v>801.4</c:v>
                </c:pt>
                <c:pt idx="18">
                  <c:v>804.7</c:v>
                </c:pt>
                <c:pt idx="19">
                  <c:v>863</c:v>
                </c:pt>
                <c:pt idx="20">
                  <c:v>737.4</c:v>
                </c:pt>
                <c:pt idx="21">
                  <c:v>736.2</c:v>
                </c:pt>
                <c:pt idx="22">
                  <c:v>806.5</c:v>
                </c:pt>
                <c:pt idx="23">
                  <c:v>805.9</c:v>
                </c:pt>
                <c:pt idx="24">
                  <c:v>829.6</c:v>
                </c:pt>
                <c:pt idx="25">
                  <c:v>802.1</c:v>
                </c:pt>
                <c:pt idx="26">
                  <c:v>829.1</c:v>
                </c:pt>
                <c:pt idx="27">
                  <c:v>823</c:v>
                </c:pt>
                <c:pt idx="28">
                  <c:v>838.7</c:v>
                </c:pt>
                <c:pt idx="29">
                  <c:v>846.8</c:v>
                </c:pt>
                <c:pt idx="30">
                  <c:v>865.3</c:v>
                </c:pt>
                <c:pt idx="31">
                  <c:v>849.9</c:v>
                </c:pt>
                <c:pt idx="32">
                  <c:v>827.4</c:v>
                </c:pt>
                <c:pt idx="33">
                  <c:v>790</c:v>
                </c:pt>
                <c:pt idx="34">
                  <c:v>830.3</c:v>
                </c:pt>
                <c:pt idx="35">
                  <c:v>829.4</c:v>
                </c:pt>
                <c:pt idx="36">
                  <c:v>795.5</c:v>
                </c:pt>
                <c:pt idx="37">
                  <c:v>825.6</c:v>
                </c:pt>
                <c:pt idx="38">
                  <c:v>837.4</c:v>
                </c:pt>
                <c:pt idx="39">
                  <c:v>825.8</c:v>
                </c:pt>
                <c:pt idx="40">
                  <c:v>832.9</c:v>
                </c:pt>
                <c:pt idx="41">
                  <c:v>795.3</c:v>
                </c:pt>
                <c:pt idx="42">
                  <c:v>811.4</c:v>
                </c:pt>
              </c:numCache>
            </c:numRef>
          </c:xVal>
          <c:yVal>
            <c:numRef>
              <c:f>'co2-filtered'!$G$2:$G$44</c:f>
              <c:numCache>
                <c:ptCount val="43"/>
                <c:pt idx="0">
                  <c:v>0.0281779</c:v>
                </c:pt>
                <c:pt idx="1">
                  <c:v>-0.0808455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0.33679</c:v>
                </c:pt>
                <c:pt idx="7">
                  <c:v>-0.0828888</c:v>
                </c:pt>
                <c:pt idx="8">
                  <c:v>0.198624</c:v>
                </c:pt>
                <c:pt idx="9">
                  <c:v>0.0422187</c:v>
                </c:pt>
                <c:pt idx="10">
                  <c:v>-0.0918438</c:v>
                </c:pt>
                <c:pt idx="11">
                  <c:v>-0.0930293</c:v>
                </c:pt>
                <c:pt idx="12">
                  <c:v>-0.0145945</c:v>
                </c:pt>
                <c:pt idx="13">
                  <c:v>0.043995</c:v>
                </c:pt>
                <c:pt idx="14">
                  <c:v>0.0204696</c:v>
                </c:pt>
                <c:pt idx="15">
                  <c:v>0.03311</c:v>
                </c:pt>
                <c:pt idx="16">
                  <c:v>-0.0976036</c:v>
                </c:pt>
                <c:pt idx="17">
                  <c:v>-0.0245419</c:v>
                </c:pt>
                <c:pt idx="18">
                  <c:v>-0.00225037</c:v>
                </c:pt>
                <c:pt idx="19">
                  <c:v>0.0144328</c:v>
                </c:pt>
                <c:pt idx="20">
                  <c:v>0.0164935</c:v>
                </c:pt>
                <c:pt idx="21">
                  <c:v>0.0842621</c:v>
                </c:pt>
                <c:pt idx="22">
                  <c:v>0</c:v>
                </c:pt>
                <c:pt idx="23">
                  <c:v>-0.0311186</c:v>
                </c:pt>
                <c:pt idx="24">
                  <c:v>0</c:v>
                </c:pt>
                <c:pt idx="25">
                  <c:v>-0.0369728</c:v>
                </c:pt>
                <c:pt idx="26">
                  <c:v>-0.112582</c:v>
                </c:pt>
                <c:pt idx="27">
                  <c:v>-0.0176844</c:v>
                </c:pt>
                <c:pt idx="28">
                  <c:v>-0.0389017</c:v>
                </c:pt>
                <c:pt idx="29">
                  <c:v>0.0269606</c:v>
                </c:pt>
                <c:pt idx="30">
                  <c:v>-0.0815047</c:v>
                </c:pt>
                <c:pt idx="31">
                  <c:v>0.00985154</c:v>
                </c:pt>
                <c:pt idx="32">
                  <c:v>0.0731899</c:v>
                </c:pt>
                <c:pt idx="33">
                  <c:v>0.00549299</c:v>
                </c:pt>
                <c:pt idx="34">
                  <c:v>-0.0604252</c:v>
                </c:pt>
                <c:pt idx="35">
                  <c:v>-0.0624873</c:v>
                </c:pt>
                <c:pt idx="36">
                  <c:v>0.016697</c:v>
                </c:pt>
                <c:pt idx="37">
                  <c:v>-0.034401</c:v>
                </c:pt>
                <c:pt idx="38">
                  <c:v>0.00685045</c:v>
                </c:pt>
                <c:pt idx="39">
                  <c:v>0.00270495</c:v>
                </c:pt>
                <c:pt idx="40">
                  <c:v>-0.0266225</c:v>
                </c:pt>
                <c:pt idx="41">
                  <c:v>0.0258542</c:v>
                </c:pt>
                <c:pt idx="42">
                  <c:v>0.0190501</c:v>
                </c:pt>
              </c:numCache>
            </c:numRef>
          </c:yVal>
          <c:smooth val="0"/>
        </c:ser>
        <c:axId val="20714970"/>
        <c:axId val="39902603"/>
      </c:scatterChart>
      <c:valAx>
        <c:axId val="2071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02603"/>
        <c:crosses val="autoZero"/>
        <c:crossBetween val="midCat"/>
        <c:dispUnits/>
      </c:valAx>
      <c:valAx>
        <c:axId val="39902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14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alt v. d13c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'co2-filtered'!$B$2:$B$44</c:f>
              <c:numCache>
                <c:ptCount val="43"/>
                <c:pt idx="0">
                  <c:v>7985.83</c:v>
                </c:pt>
                <c:pt idx="1">
                  <c:v>6457.81</c:v>
                </c:pt>
                <c:pt idx="2">
                  <c:v>3089.64</c:v>
                </c:pt>
                <c:pt idx="3">
                  <c:v>2164.43</c:v>
                </c:pt>
                <c:pt idx="4">
                  <c:v>2179.35</c:v>
                </c:pt>
                <c:pt idx="5">
                  <c:v>4670.44</c:v>
                </c:pt>
                <c:pt idx="6">
                  <c:v>1685.04</c:v>
                </c:pt>
                <c:pt idx="7">
                  <c:v>2691.22</c:v>
                </c:pt>
                <c:pt idx="8">
                  <c:v>900.345</c:v>
                </c:pt>
                <c:pt idx="9">
                  <c:v>2548.23</c:v>
                </c:pt>
                <c:pt idx="10">
                  <c:v>8889.44</c:v>
                </c:pt>
                <c:pt idx="11">
                  <c:v>2740.71</c:v>
                </c:pt>
                <c:pt idx="12">
                  <c:v>2252.09</c:v>
                </c:pt>
                <c:pt idx="13">
                  <c:v>8277.87</c:v>
                </c:pt>
                <c:pt idx="14">
                  <c:v>4969.81</c:v>
                </c:pt>
                <c:pt idx="15">
                  <c:v>3852.81</c:v>
                </c:pt>
                <c:pt idx="16">
                  <c:v>6225.47</c:v>
                </c:pt>
                <c:pt idx="17">
                  <c:v>2938.61</c:v>
                </c:pt>
                <c:pt idx="18">
                  <c:v>2250.67</c:v>
                </c:pt>
                <c:pt idx="19">
                  <c:v>8582</c:v>
                </c:pt>
                <c:pt idx="20">
                  <c:v>6287.67</c:v>
                </c:pt>
                <c:pt idx="21">
                  <c:v>4837.08</c:v>
                </c:pt>
                <c:pt idx="22">
                  <c:v>7184.94</c:v>
                </c:pt>
                <c:pt idx="23">
                  <c:v>4488.21</c:v>
                </c:pt>
                <c:pt idx="24">
                  <c:v>3925.18</c:v>
                </c:pt>
                <c:pt idx="25">
                  <c:v>6138.87</c:v>
                </c:pt>
                <c:pt idx="26">
                  <c:v>1006.93</c:v>
                </c:pt>
                <c:pt idx="27">
                  <c:v>4754.14</c:v>
                </c:pt>
                <c:pt idx="28">
                  <c:v>3256.97</c:v>
                </c:pt>
                <c:pt idx="29">
                  <c:v>1933.88</c:v>
                </c:pt>
                <c:pt idx="30">
                  <c:v>3388.82</c:v>
                </c:pt>
                <c:pt idx="31">
                  <c:v>2780.76</c:v>
                </c:pt>
                <c:pt idx="32">
                  <c:v>2263.99</c:v>
                </c:pt>
                <c:pt idx="33">
                  <c:v>6862.34</c:v>
                </c:pt>
                <c:pt idx="34">
                  <c:v>1786.82</c:v>
                </c:pt>
                <c:pt idx="35">
                  <c:v>483.723</c:v>
                </c:pt>
                <c:pt idx="36">
                  <c:v>6205.59</c:v>
                </c:pt>
                <c:pt idx="37">
                  <c:v>3788.53</c:v>
                </c:pt>
                <c:pt idx="38">
                  <c:v>2573.83</c:v>
                </c:pt>
                <c:pt idx="39">
                  <c:v>4707.58</c:v>
                </c:pt>
                <c:pt idx="40">
                  <c:v>1334.02</c:v>
                </c:pt>
                <c:pt idx="41">
                  <c:v>4241.95</c:v>
                </c:pt>
                <c:pt idx="42">
                  <c:v>1961.81</c:v>
                </c:pt>
              </c:numCache>
            </c:numRef>
          </c:xVal>
          <c:yVal>
            <c:numRef>
              <c:f>'co2-filtered'!$F$2:$F$44</c:f>
              <c:numCache>
                <c:ptCount val="43"/>
                <c:pt idx="0">
                  <c:v>-0.125262</c:v>
                </c:pt>
                <c:pt idx="1">
                  <c:v>-0.125815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-0.054823</c:v>
                </c:pt>
                <c:pt idx="7">
                  <c:v>-0.136956</c:v>
                </c:pt>
                <c:pt idx="8">
                  <c:v>-0.171209</c:v>
                </c:pt>
                <c:pt idx="9">
                  <c:v>0</c:v>
                </c:pt>
                <c:pt idx="10">
                  <c:v>-0.110334</c:v>
                </c:pt>
                <c:pt idx="11">
                  <c:v>-0.136537</c:v>
                </c:pt>
                <c:pt idx="12">
                  <c:v>-0.139579</c:v>
                </c:pt>
                <c:pt idx="13">
                  <c:v>-0.0945377</c:v>
                </c:pt>
                <c:pt idx="14">
                  <c:v>-0.132286</c:v>
                </c:pt>
                <c:pt idx="15">
                  <c:v>-0.114842</c:v>
                </c:pt>
                <c:pt idx="16">
                  <c:v>-0.0711523</c:v>
                </c:pt>
                <c:pt idx="17">
                  <c:v>-0.1555</c:v>
                </c:pt>
                <c:pt idx="18">
                  <c:v>0</c:v>
                </c:pt>
                <c:pt idx="19">
                  <c:v>-0.0982326</c:v>
                </c:pt>
                <c:pt idx="20">
                  <c:v>-0.0980738</c:v>
                </c:pt>
                <c:pt idx="21">
                  <c:v>-0.124794</c:v>
                </c:pt>
                <c:pt idx="22">
                  <c:v>-0.167232</c:v>
                </c:pt>
                <c:pt idx="23">
                  <c:v>-0.140642</c:v>
                </c:pt>
                <c:pt idx="24">
                  <c:v>-0.151721</c:v>
                </c:pt>
                <c:pt idx="25">
                  <c:v>-0.0755791</c:v>
                </c:pt>
                <c:pt idx="26">
                  <c:v>-0.0190477</c:v>
                </c:pt>
                <c:pt idx="27">
                  <c:v>-0.0525685</c:v>
                </c:pt>
                <c:pt idx="28">
                  <c:v>-0.0737651</c:v>
                </c:pt>
                <c:pt idx="29">
                  <c:v>-0.0955548</c:v>
                </c:pt>
                <c:pt idx="30">
                  <c:v>-0.0753218</c:v>
                </c:pt>
                <c:pt idx="31">
                  <c:v>-0.0909346</c:v>
                </c:pt>
                <c:pt idx="32">
                  <c:v>0</c:v>
                </c:pt>
                <c:pt idx="33">
                  <c:v>-0.161309</c:v>
                </c:pt>
                <c:pt idx="34">
                  <c:v>-0.0750952</c:v>
                </c:pt>
                <c:pt idx="35">
                  <c:v>-0.0729792</c:v>
                </c:pt>
                <c:pt idx="36">
                  <c:v>-0.108513</c:v>
                </c:pt>
                <c:pt idx="37">
                  <c:v>-0.133245</c:v>
                </c:pt>
                <c:pt idx="38">
                  <c:v>-0.107699</c:v>
                </c:pt>
                <c:pt idx="39">
                  <c:v>-0.180743</c:v>
                </c:pt>
                <c:pt idx="40">
                  <c:v>-0.164728</c:v>
                </c:pt>
                <c:pt idx="41">
                  <c:v>-0.14755</c:v>
                </c:pt>
                <c:pt idx="42">
                  <c:v>-0.108086</c:v>
                </c:pt>
              </c:numCache>
            </c:numRef>
          </c:yVal>
          <c:smooth val="0"/>
        </c:ser>
        <c:axId val="9083222"/>
        <c:axId val="47981607"/>
      </c:scatterChart>
      <c:valAx>
        <c:axId val="908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81607"/>
        <c:crosses val="autoZero"/>
        <c:crossBetween val="midCat"/>
        <c:dispUnits/>
      </c:valAx>
      <c:valAx>
        <c:axId val="47981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3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h2o v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'co2-filtered'!$B$57:$B$96</c:f>
              <c:numCache>
                <c:ptCount val="40"/>
                <c:pt idx="0">
                  <c:v>3.46085202327531</c:v>
                </c:pt>
                <c:pt idx="1">
                  <c:v>2.9766835431065</c:v>
                </c:pt>
                <c:pt idx="2">
                  <c:v>3.35985148380854</c:v>
                </c:pt>
                <c:pt idx="3">
                  <c:v>4.9174949645238</c:v>
                </c:pt>
                <c:pt idx="4">
                  <c:v>5.03205825522128</c:v>
                </c:pt>
                <c:pt idx="5">
                  <c:v>1.17729169861027</c:v>
                </c:pt>
                <c:pt idx="6">
                  <c:v>5.73167112530793</c:v>
                </c:pt>
                <c:pt idx="7">
                  <c:v>6.39214694772238</c:v>
                </c:pt>
                <c:pt idx="8">
                  <c:v>8.37930981190254</c:v>
                </c:pt>
                <c:pt idx="9">
                  <c:v>8.33889634994633</c:v>
                </c:pt>
                <c:pt idx="10">
                  <c:v>0.227257812197999</c:v>
                </c:pt>
                <c:pt idx="11">
                  <c:v>4.57431213471557</c:v>
                </c:pt>
                <c:pt idx="12">
                  <c:v>5.39742520568728</c:v>
                </c:pt>
                <c:pt idx="13">
                  <c:v>0.367823200620941</c:v>
                </c:pt>
                <c:pt idx="14">
                  <c:v>1.59303199957646</c:v>
                </c:pt>
                <c:pt idx="15">
                  <c:v>3.06577937891168</c:v>
                </c:pt>
                <c:pt idx="16">
                  <c:v>3.45591037274341</c:v>
                </c:pt>
                <c:pt idx="17">
                  <c:v>2.9963531302522</c:v>
                </c:pt>
                <c:pt idx="18">
                  <c:v>2.81600941759725</c:v>
                </c:pt>
                <c:pt idx="19">
                  <c:v>0.280395095058062</c:v>
                </c:pt>
                <c:pt idx="20">
                  <c:v>2.96691907737177</c:v>
                </c:pt>
                <c:pt idx="21">
                  <c:v>4.14307215645981</c:v>
                </c:pt>
                <c:pt idx="22">
                  <c:v>0.449374350741266</c:v>
                </c:pt>
                <c:pt idx="23">
                  <c:v>6.94926783831468</c:v>
                </c:pt>
                <c:pt idx="24">
                  <c:v>0.565489893729503</c:v>
                </c:pt>
                <c:pt idx="25">
                  <c:v>1.20061348412056</c:v>
                </c:pt>
                <c:pt idx="26">
                  <c:v>2.20394844413113</c:v>
                </c:pt>
                <c:pt idx="27">
                  <c:v>1.13832985391817</c:v>
                </c:pt>
                <c:pt idx="28">
                  <c:v>0.592932431939563</c:v>
                </c:pt>
                <c:pt idx="29">
                  <c:v>3.37337893960079</c:v>
                </c:pt>
                <c:pt idx="30">
                  <c:v>0.43583968993365</c:v>
                </c:pt>
                <c:pt idx="31">
                  <c:v>4.63497635142794</c:v>
                </c:pt>
                <c:pt idx="32">
                  <c:v>9.60121337833824</c:v>
                </c:pt>
                <c:pt idx="33">
                  <c:v>0.996243320611637</c:v>
                </c:pt>
                <c:pt idx="34">
                  <c:v>0.702364303730308</c:v>
                </c:pt>
                <c:pt idx="35">
                  <c:v>1.26276990481043</c:v>
                </c:pt>
                <c:pt idx="36">
                  <c:v>0.584135028335369</c:v>
                </c:pt>
                <c:pt idx="37">
                  <c:v>6.42464678311246</c:v>
                </c:pt>
                <c:pt idx="38">
                  <c:v>1.22001956726925</c:v>
                </c:pt>
                <c:pt idx="39">
                  <c:v>2.43537983746647</c:v>
                </c:pt>
              </c:numCache>
            </c:numRef>
          </c:xVal>
          <c:yVal>
            <c:numRef>
              <c:f>'co2-filtered'!$C$57:$C$96</c:f>
              <c:numCache>
                <c:ptCount val="40"/>
                <c:pt idx="0">
                  <c:v>31.2533</c:v>
                </c:pt>
                <c:pt idx="1">
                  <c:v>30.7954</c:v>
                </c:pt>
                <c:pt idx="2">
                  <c:v>31.6439</c:v>
                </c:pt>
                <c:pt idx="3">
                  <c:v>38.2673</c:v>
                </c:pt>
                <c:pt idx="4">
                  <c:v>42.0783</c:v>
                </c:pt>
                <c:pt idx="5">
                  <c:v>96.4968</c:v>
                </c:pt>
                <c:pt idx="6">
                  <c:v>43.2341</c:v>
                </c:pt>
                <c:pt idx="7">
                  <c:v>71.888</c:v>
                </c:pt>
                <c:pt idx="8">
                  <c:v>101.758</c:v>
                </c:pt>
                <c:pt idx="9">
                  <c:v>23.3167</c:v>
                </c:pt>
                <c:pt idx="10">
                  <c:v>3.61607</c:v>
                </c:pt>
                <c:pt idx="11">
                  <c:v>24.4864</c:v>
                </c:pt>
                <c:pt idx="12">
                  <c:v>27.6618</c:v>
                </c:pt>
                <c:pt idx="13">
                  <c:v>23.5651</c:v>
                </c:pt>
                <c:pt idx="14">
                  <c:v>17.2162</c:v>
                </c:pt>
                <c:pt idx="15">
                  <c:v>21.0223</c:v>
                </c:pt>
                <c:pt idx="16">
                  <c:v>27.062</c:v>
                </c:pt>
                <c:pt idx="17">
                  <c:v>20.1035</c:v>
                </c:pt>
                <c:pt idx="18">
                  <c:v>17.959</c:v>
                </c:pt>
                <c:pt idx="19">
                  <c:v>21.5494</c:v>
                </c:pt>
                <c:pt idx="20">
                  <c:v>13.2533</c:v>
                </c:pt>
                <c:pt idx="21">
                  <c:v>30.9682</c:v>
                </c:pt>
                <c:pt idx="22">
                  <c:v>35.9207</c:v>
                </c:pt>
                <c:pt idx="23">
                  <c:v>19.9674</c:v>
                </c:pt>
                <c:pt idx="24">
                  <c:v>18.9022</c:v>
                </c:pt>
                <c:pt idx="25">
                  <c:v>18.4261</c:v>
                </c:pt>
                <c:pt idx="26">
                  <c:v>22.9072</c:v>
                </c:pt>
                <c:pt idx="27">
                  <c:v>15.0641</c:v>
                </c:pt>
                <c:pt idx="28">
                  <c:v>47.08</c:v>
                </c:pt>
                <c:pt idx="29">
                  <c:v>40.0445</c:v>
                </c:pt>
                <c:pt idx="30">
                  <c:v>28.5783</c:v>
                </c:pt>
                <c:pt idx="31">
                  <c:v>3.0459</c:v>
                </c:pt>
                <c:pt idx="32">
                  <c:v>19.9539</c:v>
                </c:pt>
                <c:pt idx="33">
                  <c:v>39.1273</c:v>
                </c:pt>
                <c:pt idx="34">
                  <c:v>21.284</c:v>
                </c:pt>
                <c:pt idx="35">
                  <c:v>37.6907</c:v>
                </c:pt>
                <c:pt idx="36">
                  <c:v>21.9954</c:v>
                </c:pt>
                <c:pt idx="37">
                  <c:v>28.1593</c:v>
                </c:pt>
                <c:pt idx="38">
                  <c:v>68.9979</c:v>
                </c:pt>
                <c:pt idx="39">
                  <c:v>17.3371</c:v>
                </c:pt>
              </c:numCache>
            </c:numRef>
          </c:yVal>
          <c:smooth val="0"/>
        </c:ser>
        <c:axId val="59855860"/>
        <c:axId val="56340821"/>
      </c:scatterChart>
      <c:valAx>
        <c:axId val="59855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40821"/>
        <c:crosses val="autoZero"/>
        <c:crossBetween val="midCat"/>
        <c:dispUnits/>
      </c:valAx>
      <c:valAx>
        <c:axId val="56340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55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h2o v ch4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'co2-filtered'!$B$57:$B$96</c:f>
              <c:numCache>
                <c:ptCount val="40"/>
                <c:pt idx="0">
                  <c:v>3.46085202327531</c:v>
                </c:pt>
                <c:pt idx="1">
                  <c:v>2.9766835431065</c:v>
                </c:pt>
                <c:pt idx="2">
                  <c:v>3.35985148380854</c:v>
                </c:pt>
                <c:pt idx="3">
                  <c:v>4.9174949645238</c:v>
                </c:pt>
                <c:pt idx="4">
                  <c:v>5.03205825522128</c:v>
                </c:pt>
                <c:pt idx="5">
                  <c:v>1.17729169861027</c:v>
                </c:pt>
                <c:pt idx="6">
                  <c:v>5.73167112530793</c:v>
                </c:pt>
                <c:pt idx="7">
                  <c:v>6.39214694772238</c:v>
                </c:pt>
                <c:pt idx="8">
                  <c:v>8.37930981190254</c:v>
                </c:pt>
                <c:pt idx="9">
                  <c:v>8.33889634994633</c:v>
                </c:pt>
                <c:pt idx="10">
                  <c:v>0.227257812197999</c:v>
                </c:pt>
                <c:pt idx="11">
                  <c:v>4.57431213471557</c:v>
                </c:pt>
                <c:pt idx="12">
                  <c:v>5.39742520568728</c:v>
                </c:pt>
                <c:pt idx="13">
                  <c:v>0.367823200620941</c:v>
                </c:pt>
                <c:pt idx="14">
                  <c:v>1.59303199957646</c:v>
                </c:pt>
                <c:pt idx="15">
                  <c:v>3.06577937891168</c:v>
                </c:pt>
                <c:pt idx="16">
                  <c:v>3.45591037274341</c:v>
                </c:pt>
                <c:pt idx="17">
                  <c:v>2.9963531302522</c:v>
                </c:pt>
                <c:pt idx="18">
                  <c:v>2.81600941759725</c:v>
                </c:pt>
                <c:pt idx="19">
                  <c:v>0.280395095058062</c:v>
                </c:pt>
                <c:pt idx="20">
                  <c:v>2.96691907737177</c:v>
                </c:pt>
                <c:pt idx="21">
                  <c:v>4.14307215645981</c:v>
                </c:pt>
                <c:pt idx="22">
                  <c:v>0.449374350741266</c:v>
                </c:pt>
                <c:pt idx="23">
                  <c:v>6.94926783831468</c:v>
                </c:pt>
                <c:pt idx="24">
                  <c:v>0.565489893729503</c:v>
                </c:pt>
                <c:pt idx="25">
                  <c:v>1.20061348412056</c:v>
                </c:pt>
                <c:pt idx="26">
                  <c:v>2.20394844413113</c:v>
                </c:pt>
                <c:pt idx="27">
                  <c:v>1.13832985391817</c:v>
                </c:pt>
                <c:pt idx="28">
                  <c:v>0.592932431939563</c:v>
                </c:pt>
                <c:pt idx="29">
                  <c:v>3.37337893960079</c:v>
                </c:pt>
                <c:pt idx="30">
                  <c:v>0.43583968993365</c:v>
                </c:pt>
                <c:pt idx="31">
                  <c:v>4.63497635142794</c:v>
                </c:pt>
                <c:pt idx="32">
                  <c:v>9.60121337833824</c:v>
                </c:pt>
                <c:pt idx="33">
                  <c:v>0.996243320611637</c:v>
                </c:pt>
                <c:pt idx="34">
                  <c:v>0.702364303730308</c:v>
                </c:pt>
                <c:pt idx="35">
                  <c:v>1.26276990481043</c:v>
                </c:pt>
                <c:pt idx="36">
                  <c:v>0.584135028335369</c:v>
                </c:pt>
                <c:pt idx="37">
                  <c:v>6.42464678311246</c:v>
                </c:pt>
                <c:pt idx="38">
                  <c:v>1.22001956726925</c:v>
                </c:pt>
                <c:pt idx="39">
                  <c:v>2.43537983746647</c:v>
                </c:pt>
              </c:numCache>
            </c:numRef>
          </c:xVal>
          <c:yVal>
            <c:numRef>
              <c:f>'co2-filtered'!$D$57:$D$96</c:f>
              <c:numCache>
                <c:ptCount val="40"/>
                <c:pt idx="0">
                  <c:v>0.590586</c:v>
                </c:pt>
                <c:pt idx="1">
                  <c:v>5.10483</c:v>
                </c:pt>
                <c:pt idx="2">
                  <c:v>11.1118</c:v>
                </c:pt>
                <c:pt idx="3">
                  <c:v>13.0066</c:v>
                </c:pt>
                <c:pt idx="4">
                  <c:v>18.4987</c:v>
                </c:pt>
                <c:pt idx="5">
                  <c:v>14.1465</c:v>
                </c:pt>
                <c:pt idx="6">
                  <c:v>27.9668</c:v>
                </c:pt>
                <c:pt idx="7">
                  <c:v>8.71541</c:v>
                </c:pt>
                <c:pt idx="8">
                  <c:v>23.2527</c:v>
                </c:pt>
                <c:pt idx="9">
                  <c:v>0.743882</c:v>
                </c:pt>
                <c:pt idx="10">
                  <c:v>-15.6252</c:v>
                </c:pt>
                <c:pt idx="11">
                  <c:v>3.26447</c:v>
                </c:pt>
                <c:pt idx="12">
                  <c:v>-0.735982</c:v>
                </c:pt>
                <c:pt idx="13">
                  <c:v>3.48799</c:v>
                </c:pt>
                <c:pt idx="14">
                  <c:v>0.694778</c:v>
                </c:pt>
                <c:pt idx="15">
                  <c:v>0.126945</c:v>
                </c:pt>
                <c:pt idx="16">
                  <c:v>2.66625</c:v>
                </c:pt>
                <c:pt idx="17">
                  <c:v>4.00281</c:v>
                </c:pt>
                <c:pt idx="18">
                  <c:v>1.36189</c:v>
                </c:pt>
                <c:pt idx="19">
                  <c:v>0.709223</c:v>
                </c:pt>
                <c:pt idx="20">
                  <c:v>-0.447251</c:v>
                </c:pt>
                <c:pt idx="21">
                  <c:v>3.1829</c:v>
                </c:pt>
                <c:pt idx="22">
                  <c:v>5.9389</c:v>
                </c:pt>
                <c:pt idx="23">
                  <c:v>-0.940705</c:v>
                </c:pt>
                <c:pt idx="24">
                  <c:v>3.3484</c:v>
                </c:pt>
                <c:pt idx="25">
                  <c:v>2.98094</c:v>
                </c:pt>
                <c:pt idx="26">
                  <c:v>4.06548</c:v>
                </c:pt>
                <c:pt idx="27">
                  <c:v>-0.89588</c:v>
                </c:pt>
                <c:pt idx="28">
                  <c:v>11.6648</c:v>
                </c:pt>
                <c:pt idx="29">
                  <c:v>-5.13213</c:v>
                </c:pt>
                <c:pt idx="30">
                  <c:v>3.70115</c:v>
                </c:pt>
                <c:pt idx="31">
                  <c:v>-2.53249</c:v>
                </c:pt>
                <c:pt idx="32">
                  <c:v>2.37896</c:v>
                </c:pt>
                <c:pt idx="33">
                  <c:v>-0.386195</c:v>
                </c:pt>
                <c:pt idx="34">
                  <c:v>2.29993</c:v>
                </c:pt>
                <c:pt idx="35">
                  <c:v>1.01567</c:v>
                </c:pt>
                <c:pt idx="36">
                  <c:v>2.32881</c:v>
                </c:pt>
                <c:pt idx="37">
                  <c:v>-3.88712</c:v>
                </c:pt>
                <c:pt idx="38">
                  <c:v>5.59275</c:v>
                </c:pt>
                <c:pt idx="39">
                  <c:v>-4.79042</c:v>
                </c:pt>
              </c:numCache>
            </c:numRef>
          </c:yVal>
          <c:smooth val="0"/>
        </c:ser>
        <c:axId val="57310190"/>
        <c:axId val="45455359"/>
      </c:scatterChart>
      <c:valAx>
        <c:axId val="5731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55359"/>
        <c:crosses val="autoZero"/>
        <c:crossBetween val="midCat"/>
        <c:dispUnits/>
      </c:valAx>
      <c:valAx>
        <c:axId val="4545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0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h2o v d13c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'co2-filtered'!$B$57:$B$96</c:f>
              <c:numCache>
                <c:ptCount val="40"/>
                <c:pt idx="0">
                  <c:v>3.46085202327531</c:v>
                </c:pt>
                <c:pt idx="1">
                  <c:v>2.9766835431065</c:v>
                </c:pt>
                <c:pt idx="2">
                  <c:v>3.35985148380854</c:v>
                </c:pt>
                <c:pt idx="3">
                  <c:v>4.9174949645238</c:v>
                </c:pt>
                <c:pt idx="4">
                  <c:v>5.03205825522128</c:v>
                </c:pt>
                <c:pt idx="5">
                  <c:v>1.17729169861027</c:v>
                </c:pt>
                <c:pt idx="6">
                  <c:v>5.73167112530793</c:v>
                </c:pt>
                <c:pt idx="7">
                  <c:v>6.39214694772238</c:v>
                </c:pt>
                <c:pt idx="8">
                  <c:v>8.37930981190254</c:v>
                </c:pt>
                <c:pt idx="9">
                  <c:v>8.33889634994633</c:v>
                </c:pt>
                <c:pt idx="10">
                  <c:v>0.227257812197999</c:v>
                </c:pt>
                <c:pt idx="11">
                  <c:v>4.57431213471557</c:v>
                </c:pt>
                <c:pt idx="12">
                  <c:v>5.39742520568728</c:v>
                </c:pt>
                <c:pt idx="13">
                  <c:v>0.367823200620941</c:v>
                </c:pt>
                <c:pt idx="14">
                  <c:v>1.59303199957646</c:v>
                </c:pt>
                <c:pt idx="15">
                  <c:v>3.06577937891168</c:v>
                </c:pt>
                <c:pt idx="16">
                  <c:v>3.45591037274341</c:v>
                </c:pt>
                <c:pt idx="17">
                  <c:v>2.9963531302522</c:v>
                </c:pt>
                <c:pt idx="18">
                  <c:v>2.81600941759725</c:v>
                </c:pt>
                <c:pt idx="19">
                  <c:v>0.280395095058062</c:v>
                </c:pt>
                <c:pt idx="20">
                  <c:v>2.96691907737177</c:v>
                </c:pt>
                <c:pt idx="21">
                  <c:v>4.14307215645981</c:v>
                </c:pt>
                <c:pt idx="22">
                  <c:v>0.449374350741266</c:v>
                </c:pt>
                <c:pt idx="23">
                  <c:v>6.94926783831468</c:v>
                </c:pt>
                <c:pt idx="24">
                  <c:v>0.565489893729503</c:v>
                </c:pt>
                <c:pt idx="25">
                  <c:v>1.20061348412056</c:v>
                </c:pt>
                <c:pt idx="26">
                  <c:v>2.20394844413113</c:v>
                </c:pt>
                <c:pt idx="27">
                  <c:v>1.13832985391817</c:v>
                </c:pt>
                <c:pt idx="28">
                  <c:v>0.592932431939563</c:v>
                </c:pt>
                <c:pt idx="29">
                  <c:v>3.37337893960079</c:v>
                </c:pt>
                <c:pt idx="30">
                  <c:v>0.43583968993365</c:v>
                </c:pt>
                <c:pt idx="31">
                  <c:v>4.63497635142794</c:v>
                </c:pt>
                <c:pt idx="32">
                  <c:v>9.60121337833824</c:v>
                </c:pt>
                <c:pt idx="33">
                  <c:v>0.996243320611637</c:v>
                </c:pt>
                <c:pt idx="34">
                  <c:v>0.702364303730308</c:v>
                </c:pt>
                <c:pt idx="35">
                  <c:v>1.26276990481043</c:v>
                </c:pt>
                <c:pt idx="36">
                  <c:v>0.584135028335369</c:v>
                </c:pt>
                <c:pt idx="37">
                  <c:v>6.42464678311246</c:v>
                </c:pt>
                <c:pt idx="38">
                  <c:v>1.22001956726925</c:v>
                </c:pt>
                <c:pt idx="39">
                  <c:v>2.43537983746647</c:v>
                </c:pt>
              </c:numCache>
            </c:numRef>
          </c:xVal>
          <c:yVal>
            <c:numRef>
              <c:f>'co2-filtered'!$E$57:$E$96</c:f>
              <c:numCache>
                <c:ptCount val="40"/>
                <c:pt idx="0">
                  <c:v>-0.125262</c:v>
                </c:pt>
                <c:pt idx="1">
                  <c:v>-0.125815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-0.054823</c:v>
                </c:pt>
                <c:pt idx="7">
                  <c:v>-0.136956</c:v>
                </c:pt>
                <c:pt idx="8">
                  <c:v>-0.171209</c:v>
                </c:pt>
                <c:pt idx="9">
                  <c:v>0</c:v>
                </c:pt>
                <c:pt idx="10">
                  <c:v>-0.110334</c:v>
                </c:pt>
                <c:pt idx="11">
                  <c:v>-0.136537</c:v>
                </c:pt>
                <c:pt idx="12">
                  <c:v>-0.139579</c:v>
                </c:pt>
                <c:pt idx="13">
                  <c:v>-0.0945377</c:v>
                </c:pt>
                <c:pt idx="14">
                  <c:v>-0.132286</c:v>
                </c:pt>
                <c:pt idx="15">
                  <c:v>-0.114842</c:v>
                </c:pt>
                <c:pt idx="16">
                  <c:v>-0.0711523</c:v>
                </c:pt>
                <c:pt idx="17">
                  <c:v>-0.1555</c:v>
                </c:pt>
                <c:pt idx="18">
                  <c:v>0</c:v>
                </c:pt>
                <c:pt idx="19">
                  <c:v>-0.167232</c:v>
                </c:pt>
                <c:pt idx="20">
                  <c:v>-0.140642</c:v>
                </c:pt>
                <c:pt idx="21">
                  <c:v>-0.151721</c:v>
                </c:pt>
                <c:pt idx="22">
                  <c:v>-0.0755791</c:v>
                </c:pt>
                <c:pt idx="23">
                  <c:v>-0.0190477</c:v>
                </c:pt>
                <c:pt idx="24">
                  <c:v>-0.0525685</c:v>
                </c:pt>
                <c:pt idx="25">
                  <c:v>-0.0737651</c:v>
                </c:pt>
                <c:pt idx="26">
                  <c:v>-0.0955548</c:v>
                </c:pt>
                <c:pt idx="27">
                  <c:v>-0.0753218</c:v>
                </c:pt>
                <c:pt idx="28">
                  <c:v>-0.0909346</c:v>
                </c:pt>
                <c:pt idx="29">
                  <c:v>0</c:v>
                </c:pt>
                <c:pt idx="30">
                  <c:v>-0.161309</c:v>
                </c:pt>
                <c:pt idx="31">
                  <c:v>-0.0750952</c:v>
                </c:pt>
                <c:pt idx="32">
                  <c:v>-0.0729792</c:v>
                </c:pt>
                <c:pt idx="33">
                  <c:v>-0.108513</c:v>
                </c:pt>
                <c:pt idx="34">
                  <c:v>-0.133245</c:v>
                </c:pt>
                <c:pt idx="35">
                  <c:v>-0.107699</c:v>
                </c:pt>
                <c:pt idx="36">
                  <c:v>-0.180743</c:v>
                </c:pt>
                <c:pt idx="37">
                  <c:v>-0.164728</c:v>
                </c:pt>
                <c:pt idx="38">
                  <c:v>-0.14755</c:v>
                </c:pt>
                <c:pt idx="39">
                  <c:v>-0.108086</c:v>
                </c:pt>
              </c:numCache>
            </c:numRef>
          </c:yVal>
          <c:smooth val="0"/>
        </c:ser>
        <c:axId val="40818632"/>
        <c:axId val="44960649"/>
      </c:scatterChart>
      <c:valAx>
        <c:axId val="408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0649"/>
        <c:crosses val="autoZero"/>
        <c:crossBetween val="midCat"/>
        <c:dispUnits/>
      </c:valAx>
      <c:valAx>
        <c:axId val="44960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8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h2o v sf6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'co2-filtered'!$B$57:$B$96</c:f>
              <c:numCache>
                <c:ptCount val="40"/>
                <c:pt idx="0">
                  <c:v>3.46085202327531</c:v>
                </c:pt>
                <c:pt idx="1">
                  <c:v>2.9766835431065</c:v>
                </c:pt>
                <c:pt idx="2">
                  <c:v>3.35985148380854</c:v>
                </c:pt>
                <c:pt idx="3">
                  <c:v>4.9174949645238</c:v>
                </c:pt>
                <c:pt idx="4">
                  <c:v>5.03205825522128</c:v>
                </c:pt>
                <c:pt idx="5">
                  <c:v>1.17729169861027</c:v>
                </c:pt>
                <c:pt idx="6">
                  <c:v>5.73167112530793</c:v>
                </c:pt>
                <c:pt idx="7">
                  <c:v>6.39214694772238</c:v>
                </c:pt>
                <c:pt idx="8">
                  <c:v>8.37930981190254</c:v>
                </c:pt>
                <c:pt idx="9">
                  <c:v>8.33889634994633</c:v>
                </c:pt>
                <c:pt idx="10">
                  <c:v>0.227257812197999</c:v>
                </c:pt>
                <c:pt idx="11">
                  <c:v>4.57431213471557</c:v>
                </c:pt>
                <c:pt idx="12">
                  <c:v>5.39742520568728</c:v>
                </c:pt>
                <c:pt idx="13">
                  <c:v>0.367823200620941</c:v>
                </c:pt>
                <c:pt idx="14">
                  <c:v>1.59303199957646</c:v>
                </c:pt>
                <c:pt idx="15">
                  <c:v>3.06577937891168</c:v>
                </c:pt>
                <c:pt idx="16">
                  <c:v>3.45591037274341</c:v>
                </c:pt>
                <c:pt idx="17">
                  <c:v>2.9963531302522</c:v>
                </c:pt>
                <c:pt idx="18">
                  <c:v>2.81600941759725</c:v>
                </c:pt>
                <c:pt idx="19">
                  <c:v>0.280395095058062</c:v>
                </c:pt>
                <c:pt idx="20">
                  <c:v>2.96691907737177</c:v>
                </c:pt>
                <c:pt idx="21">
                  <c:v>4.14307215645981</c:v>
                </c:pt>
                <c:pt idx="22">
                  <c:v>0.449374350741266</c:v>
                </c:pt>
                <c:pt idx="23">
                  <c:v>6.94926783831468</c:v>
                </c:pt>
                <c:pt idx="24">
                  <c:v>0.565489893729503</c:v>
                </c:pt>
                <c:pt idx="25">
                  <c:v>1.20061348412056</c:v>
                </c:pt>
                <c:pt idx="26">
                  <c:v>2.20394844413113</c:v>
                </c:pt>
                <c:pt idx="27">
                  <c:v>1.13832985391817</c:v>
                </c:pt>
                <c:pt idx="28">
                  <c:v>0.592932431939563</c:v>
                </c:pt>
                <c:pt idx="29">
                  <c:v>3.37337893960079</c:v>
                </c:pt>
                <c:pt idx="30">
                  <c:v>0.43583968993365</c:v>
                </c:pt>
                <c:pt idx="31">
                  <c:v>4.63497635142794</c:v>
                </c:pt>
                <c:pt idx="32">
                  <c:v>9.60121337833824</c:v>
                </c:pt>
                <c:pt idx="33">
                  <c:v>0.996243320611637</c:v>
                </c:pt>
                <c:pt idx="34">
                  <c:v>0.702364303730308</c:v>
                </c:pt>
                <c:pt idx="35">
                  <c:v>1.26276990481043</c:v>
                </c:pt>
                <c:pt idx="36">
                  <c:v>0.584135028335369</c:v>
                </c:pt>
                <c:pt idx="37">
                  <c:v>6.42464678311246</c:v>
                </c:pt>
                <c:pt idx="38">
                  <c:v>1.22001956726925</c:v>
                </c:pt>
                <c:pt idx="39">
                  <c:v>2.43537983746647</c:v>
                </c:pt>
              </c:numCache>
            </c:numRef>
          </c:xVal>
          <c:yVal>
            <c:numRef>
              <c:f>'co2-filtered'!$F$57:$F$96</c:f>
              <c:numCache>
                <c:ptCount val="40"/>
                <c:pt idx="0">
                  <c:v>0.0281779</c:v>
                </c:pt>
                <c:pt idx="1">
                  <c:v>-0.0808455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0.33679</c:v>
                </c:pt>
                <c:pt idx="7">
                  <c:v>-0.0828888</c:v>
                </c:pt>
                <c:pt idx="8">
                  <c:v>0.198624</c:v>
                </c:pt>
                <c:pt idx="9">
                  <c:v>0.0422187</c:v>
                </c:pt>
                <c:pt idx="10">
                  <c:v>-0.0918438</c:v>
                </c:pt>
                <c:pt idx="11">
                  <c:v>-0.0930293</c:v>
                </c:pt>
                <c:pt idx="12">
                  <c:v>-0.0145945</c:v>
                </c:pt>
                <c:pt idx="13">
                  <c:v>0.043995</c:v>
                </c:pt>
                <c:pt idx="14">
                  <c:v>0.0204696</c:v>
                </c:pt>
                <c:pt idx="15">
                  <c:v>0.03311</c:v>
                </c:pt>
                <c:pt idx="16">
                  <c:v>-0.0976036</c:v>
                </c:pt>
                <c:pt idx="17">
                  <c:v>-0.0245419</c:v>
                </c:pt>
                <c:pt idx="18">
                  <c:v>-0.00225037</c:v>
                </c:pt>
                <c:pt idx="19">
                  <c:v>0</c:v>
                </c:pt>
                <c:pt idx="20">
                  <c:v>-0.0311186</c:v>
                </c:pt>
                <c:pt idx="21">
                  <c:v>0</c:v>
                </c:pt>
                <c:pt idx="22">
                  <c:v>-0.0369728</c:v>
                </c:pt>
                <c:pt idx="23">
                  <c:v>-0.112582</c:v>
                </c:pt>
                <c:pt idx="24">
                  <c:v>-0.0176844</c:v>
                </c:pt>
                <c:pt idx="25">
                  <c:v>-0.0389017</c:v>
                </c:pt>
                <c:pt idx="26">
                  <c:v>0.0269606</c:v>
                </c:pt>
                <c:pt idx="27">
                  <c:v>-0.0815047</c:v>
                </c:pt>
                <c:pt idx="28">
                  <c:v>0.00985154</c:v>
                </c:pt>
                <c:pt idx="29">
                  <c:v>0.0731899</c:v>
                </c:pt>
                <c:pt idx="30">
                  <c:v>0.00549299</c:v>
                </c:pt>
                <c:pt idx="31">
                  <c:v>-0.0604252</c:v>
                </c:pt>
                <c:pt idx="32">
                  <c:v>-0.0624873</c:v>
                </c:pt>
                <c:pt idx="33">
                  <c:v>0.016697</c:v>
                </c:pt>
                <c:pt idx="34">
                  <c:v>-0.034401</c:v>
                </c:pt>
                <c:pt idx="35">
                  <c:v>0.00685045</c:v>
                </c:pt>
                <c:pt idx="36">
                  <c:v>0.00270495</c:v>
                </c:pt>
                <c:pt idx="37">
                  <c:v>-0.0266225</c:v>
                </c:pt>
                <c:pt idx="38">
                  <c:v>0.0258542</c:v>
                </c:pt>
                <c:pt idx="39">
                  <c:v>0.0190501</c:v>
                </c:pt>
              </c:numCache>
            </c:numRef>
          </c:yVal>
          <c:smooth val="0"/>
        </c:ser>
        <c:axId val="12620162"/>
        <c:axId val="48260595"/>
      </c:scatterChart>
      <c:valAx>
        <c:axId val="1262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0595"/>
        <c:crosses val="autoZero"/>
        <c:crossBetween val="midCat"/>
        <c:dispUnits/>
      </c:valAx>
      <c:valAx>
        <c:axId val="4826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20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h2o v h2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'co2-filtered'!$B$57:$B$96</c:f>
              <c:numCache>
                <c:ptCount val="40"/>
                <c:pt idx="0">
                  <c:v>3.46085202327531</c:v>
                </c:pt>
                <c:pt idx="1">
                  <c:v>2.9766835431065</c:v>
                </c:pt>
                <c:pt idx="2">
                  <c:v>3.35985148380854</c:v>
                </c:pt>
                <c:pt idx="3">
                  <c:v>4.9174949645238</c:v>
                </c:pt>
                <c:pt idx="4">
                  <c:v>5.03205825522128</c:v>
                </c:pt>
                <c:pt idx="5">
                  <c:v>1.17729169861027</c:v>
                </c:pt>
                <c:pt idx="6">
                  <c:v>5.73167112530793</c:v>
                </c:pt>
                <c:pt idx="7">
                  <c:v>6.39214694772238</c:v>
                </c:pt>
                <c:pt idx="8">
                  <c:v>8.37930981190254</c:v>
                </c:pt>
                <c:pt idx="9">
                  <c:v>8.33889634994633</c:v>
                </c:pt>
                <c:pt idx="10">
                  <c:v>0.227257812197999</c:v>
                </c:pt>
                <c:pt idx="11">
                  <c:v>4.57431213471557</c:v>
                </c:pt>
                <c:pt idx="12">
                  <c:v>5.39742520568728</c:v>
                </c:pt>
                <c:pt idx="13">
                  <c:v>0.367823200620941</c:v>
                </c:pt>
                <c:pt idx="14">
                  <c:v>1.59303199957646</c:v>
                </c:pt>
                <c:pt idx="15">
                  <c:v>3.06577937891168</c:v>
                </c:pt>
                <c:pt idx="16">
                  <c:v>3.45591037274341</c:v>
                </c:pt>
                <c:pt idx="17">
                  <c:v>2.9963531302522</c:v>
                </c:pt>
                <c:pt idx="18">
                  <c:v>2.81600941759725</c:v>
                </c:pt>
                <c:pt idx="19">
                  <c:v>0.280395095058062</c:v>
                </c:pt>
                <c:pt idx="20">
                  <c:v>2.96691907737177</c:v>
                </c:pt>
                <c:pt idx="21">
                  <c:v>4.14307215645981</c:v>
                </c:pt>
                <c:pt idx="22">
                  <c:v>0.449374350741266</c:v>
                </c:pt>
                <c:pt idx="23">
                  <c:v>6.94926783831468</c:v>
                </c:pt>
                <c:pt idx="24">
                  <c:v>0.565489893729503</c:v>
                </c:pt>
                <c:pt idx="25">
                  <c:v>1.20061348412056</c:v>
                </c:pt>
                <c:pt idx="26">
                  <c:v>2.20394844413113</c:v>
                </c:pt>
                <c:pt idx="27">
                  <c:v>1.13832985391817</c:v>
                </c:pt>
                <c:pt idx="28">
                  <c:v>0.592932431939563</c:v>
                </c:pt>
                <c:pt idx="29">
                  <c:v>3.37337893960079</c:v>
                </c:pt>
                <c:pt idx="30">
                  <c:v>0.43583968993365</c:v>
                </c:pt>
                <c:pt idx="31">
                  <c:v>4.63497635142794</c:v>
                </c:pt>
                <c:pt idx="32">
                  <c:v>9.60121337833824</c:v>
                </c:pt>
                <c:pt idx="33">
                  <c:v>0.996243320611637</c:v>
                </c:pt>
                <c:pt idx="34">
                  <c:v>0.702364303730308</c:v>
                </c:pt>
                <c:pt idx="35">
                  <c:v>1.26276990481043</c:v>
                </c:pt>
                <c:pt idx="36">
                  <c:v>0.584135028335369</c:v>
                </c:pt>
                <c:pt idx="37">
                  <c:v>6.42464678311246</c:v>
                </c:pt>
                <c:pt idx="38">
                  <c:v>1.22001956726925</c:v>
                </c:pt>
                <c:pt idx="39">
                  <c:v>2.43537983746647</c:v>
                </c:pt>
              </c:numCache>
            </c:numRef>
          </c:xVal>
          <c:yVal>
            <c:numRef>
              <c:f>'co2-filtered'!$G$57:$G$96</c:f>
              <c:numCache>
                <c:ptCount val="40"/>
                <c:pt idx="0">
                  <c:v>27.2128</c:v>
                </c:pt>
                <c:pt idx="1">
                  <c:v>32.1371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25.3132</c:v>
                </c:pt>
                <c:pt idx="7">
                  <c:v>34.7568</c:v>
                </c:pt>
                <c:pt idx="8">
                  <c:v>50.9533</c:v>
                </c:pt>
                <c:pt idx="9">
                  <c:v>19.833</c:v>
                </c:pt>
                <c:pt idx="10">
                  <c:v>20.2009</c:v>
                </c:pt>
                <c:pt idx="11">
                  <c:v>11.4714</c:v>
                </c:pt>
                <c:pt idx="12">
                  <c:v>16.1458</c:v>
                </c:pt>
                <c:pt idx="13">
                  <c:v>7.9371</c:v>
                </c:pt>
                <c:pt idx="14">
                  <c:v>22.0222</c:v>
                </c:pt>
                <c:pt idx="15">
                  <c:v>27.7202</c:v>
                </c:pt>
                <c:pt idx="16">
                  <c:v>14.0526</c:v>
                </c:pt>
                <c:pt idx="17">
                  <c:v>5.16213</c:v>
                </c:pt>
                <c:pt idx="18">
                  <c:v>8.92215</c:v>
                </c:pt>
                <c:pt idx="19">
                  <c:v>27.1121</c:v>
                </c:pt>
                <c:pt idx="20">
                  <c:v>9.43875</c:v>
                </c:pt>
                <c:pt idx="21">
                  <c:v>31.1801</c:v>
                </c:pt>
                <c:pt idx="22">
                  <c:v>26.243</c:v>
                </c:pt>
                <c:pt idx="23">
                  <c:v>28.3105</c:v>
                </c:pt>
                <c:pt idx="24">
                  <c:v>1.31108</c:v>
                </c:pt>
                <c:pt idx="25">
                  <c:v>18.76</c:v>
                </c:pt>
                <c:pt idx="26">
                  <c:v>28.7793</c:v>
                </c:pt>
                <c:pt idx="27">
                  <c:v>19.6133</c:v>
                </c:pt>
                <c:pt idx="28">
                  <c:v>7.76519</c:v>
                </c:pt>
                <c:pt idx="29">
                  <c:v>25.7375</c:v>
                </c:pt>
                <c:pt idx="30">
                  <c:v>15.7586</c:v>
                </c:pt>
                <c:pt idx="31">
                  <c:v>20.0037</c:v>
                </c:pt>
                <c:pt idx="32">
                  <c:v>33.6926</c:v>
                </c:pt>
                <c:pt idx="33">
                  <c:v>27.277</c:v>
                </c:pt>
                <c:pt idx="34">
                  <c:v>9.42876</c:v>
                </c:pt>
                <c:pt idx="35">
                  <c:v>20.6921</c:v>
                </c:pt>
                <c:pt idx="36">
                  <c:v>25.7357</c:v>
                </c:pt>
                <c:pt idx="37">
                  <c:v>5.48586</c:v>
                </c:pt>
                <c:pt idx="38">
                  <c:v>18.8169</c:v>
                </c:pt>
                <c:pt idx="39">
                  <c:v>18.4846</c:v>
                </c:pt>
              </c:numCache>
            </c:numRef>
          </c:yVal>
          <c:smooth val="0"/>
        </c:ser>
        <c:axId val="66499356"/>
        <c:axId val="32366909"/>
      </c:scatterChart>
      <c:valAx>
        <c:axId val="664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66909"/>
        <c:crosses val="autoZero"/>
        <c:crossBetween val="midCat"/>
        <c:dispUnits/>
      </c:valAx>
      <c:valAx>
        <c:axId val="32366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99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h2o v n2o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'co2-filtered'!$B$57:$B$96</c:f>
              <c:numCache>
                <c:ptCount val="40"/>
                <c:pt idx="0">
                  <c:v>3.46085202327531</c:v>
                </c:pt>
                <c:pt idx="1">
                  <c:v>2.9766835431065</c:v>
                </c:pt>
                <c:pt idx="2">
                  <c:v>3.35985148380854</c:v>
                </c:pt>
                <c:pt idx="3">
                  <c:v>4.9174949645238</c:v>
                </c:pt>
                <c:pt idx="4">
                  <c:v>5.03205825522128</c:v>
                </c:pt>
                <c:pt idx="5">
                  <c:v>1.17729169861027</c:v>
                </c:pt>
                <c:pt idx="6">
                  <c:v>5.73167112530793</c:v>
                </c:pt>
                <c:pt idx="7">
                  <c:v>6.39214694772238</c:v>
                </c:pt>
                <c:pt idx="8">
                  <c:v>8.37930981190254</c:v>
                </c:pt>
                <c:pt idx="9">
                  <c:v>8.33889634994633</c:v>
                </c:pt>
                <c:pt idx="10">
                  <c:v>0.227257812197999</c:v>
                </c:pt>
                <c:pt idx="11">
                  <c:v>4.57431213471557</c:v>
                </c:pt>
                <c:pt idx="12">
                  <c:v>5.39742520568728</c:v>
                </c:pt>
                <c:pt idx="13">
                  <c:v>0.367823200620941</c:v>
                </c:pt>
                <c:pt idx="14">
                  <c:v>1.59303199957646</c:v>
                </c:pt>
                <c:pt idx="15">
                  <c:v>3.06577937891168</c:v>
                </c:pt>
                <c:pt idx="16">
                  <c:v>3.45591037274341</c:v>
                </c:pt>
                <c:pt idx="17">
                  <c:v>2.9963531302522</c:v>
                </c:pt>
                <c:pt idx="18">
                  <c:v>2.81600941759725</c:v>
                </c:pt>
                <c:pt idx="19">
                  <c:v>0.280395095058062</c:v>
                </c:pt>
                <c:pt idx="20">
                  <c:v>2.96691907737177</c:v>
                </c:pt>
                <c:pt idx="21">
                  <c:v>4.14307215645981</c:v>
                </c:pt>
                <c:pt idx="22">
                  <c:v>0.449374350741266</c:v>
                </c:pt>
                <c:pt idx="23">
                  <c:v>6.94926783831468</c:v>
                </c:pt>
                <c:pt idx="24">
                  <c:v>0.565489893729503</c:v>
                </c:pt>
                <c:pt idx="25">
                  <c:v>1.20061348412056</c:v>
                </c:pt>
                <c:pt idx="26">
                  <c:v>2.20394844413113</c:v>
                </c:pt>
                <c:pt idx="27">
                  <c:v>1.13832985391817</c:v>
                </c:pt>
                <c:pt idx="28">
                  <c:v>0.592932431939563</c:v>
                </c:pt>
                <c:pt idx="29">
                  <c:v>3.37337893960079</c:v>
                </c:pt>
                <c:pt idx="30">
                  <c:v>0.43583968993365</c:v>
                </c:pt>
                <c:pt idx="31">
                  <c:v>4.63497635142794</c:v>
                </c:pt>
                <c:pt idx="32">
                  <c:v>9.60121337833824</c:v>
                </c:pt>
                <c:pt idx="33">
                  <c:v>0.996243320611637</c:v>
                </c:pt>
                <c:pt idx="34">
                  <c:v>0.702364303730308</c:v>
                </c:pt>
                <c:pt idx="35">
                  <c:v>1.26276990481043</c:v>
                </c:pt>
                <c:pt idx="36">
                  <c:v>0.584135028335369</c:v>
                </c:pt>
                <c:pt idx="37">
                  <c:v>6.42464678311246</c:v>
                </c:pt>
                <c:pt idx="38">
                  <c:v>1.22001956726925</c:v>
                </c:pt>
                <c:pt idx="39">
                  <c:v>2.43537983746647</c:v>
                </c:pt>
              </c:numCache>
            </c:numRef>
          </c:xVal>
          <c:yVal>
            <c:numRef>
              <c:f>'co2-filtered'!$H$57:$H$96</c:f>
              <c:numCache>
                <c:ptCount val="40"/>
                <c:pt idx="0">
                  <c:v>-0.0126212</c:v>
                </c:pt>
                <c:pt idx="1">
                  <c:v>0.297085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0.0801922</c:v>
                </c:pt>
                <c:pt idx="7">
                  <c:v>0.351326</c:v>
                </c:pt>
                <c:pt idx="8">
                  <c:v>0.861713</c:v>
                </c:pt>
                <c:pt idx="9">
                  <c:v>0.70626</c:v>
                </c:pt>
                <c:pt idx="10">
                  <c:v>-0.880705</c:v>
                </c:pt>
                <c:pt idx="11">
                  <c:v>-0.0678232</c:v>
                </c:pt>
                <c:pt idx="12">
                  <c:v>-0.17648</c:v>
                </c:pt>
                <c:pt idx="13">
                  <c:v>0.355595</c:v>
                </c:pt>
                <c:pt idx="14">
                  <c:v>0.189053</c:v>
                </c:pt>
                <c:pt idx="15">
                  <c:v>-0.287479</c:v>
                </c:pt>
                <c:pt idx="16">
                  <c:v>-0.360712</c:v>
                </c:pt>
                <c:pt idx="17">
                  <c:v>0.520478</c:v>
                </c:pt>
                <c:pt idx="18">
                  <c:v>0.403813</c:v>
                </c:pt>
                <c:pt idx="19">
                  <c:v>0</c:v>
                </c:pt>
                <c:pt idx="20">
                  <c:v>0.730567</c:v>
                </c:pt>
                <c:pt idx="21">
                  <c:v>0</c:v>
                </c:pt>
                <c:pt idx="22">
                  <c:v>-0.346119</c:v>
                </c:pt>
                <c:pt idx="23">
                  <c:v>-0.445398</c:v>
                </c:pt>
                <c:pt idx="24">
                  <c:v>0.0170971</c:v>
                </c:pt>
                <c:pt idx="25">
                  <c:v>-1.14931</c:v>
                </c:pt>
                <c:pt idx="26">
                  <c:v>0.599694</c:v>
                </c:pt>
                <c:pt idx="27">
                  <c:v>-1.42222</c:v>
                </c:pt>
                <c:pt idx="28">
                  <c:v>-0.129753</c:v>
                </c:pt>
                <c:pt idx="29">
                  <c:v>-0.969388</c:v>
                </c:pt>
                <c:pt idx="30">
                  <c:v>-0.0880713</c:v>
                </c:pt>
                <c:pt idx="31">
                  <c:v>0.50607</c:v>
                </c:pt>
                <c:pt idx="32">
                  <c:v>-0.0713538</c:v>
                </c:pt>
                <c:pt idx="33">
                  <c:v>0.278306</c:v>
                </c:pt>
                <c:pt idx="34">
                  <c:v>0.940146</c:v>
                </c:pt>
                <c:pt idx="35">
                  <c:v>0.0947131</c:v>
                </c:pt>
                <c:pt idx="36">
                  <c:v>0.944458</c:v>
                </c:pt>
                <c:pt idx="37">
                  <c:v>-0.342021</c:v>
                </c:pt>
                <c:pt idx="38">
                  <c:v>0.310724</c:v>
                </c:pt>
                <c:pt idx="39">
                  <c:v>0.286456</c:v>
                </c:pt>
              </c:numCache>
            </c:numRef>
          </c:yVal>
          <c:smooth val="0"/>
        </c:ser>
        <c:axId val="32974486"/>
        <c:axId val="497511"/>
      </c:scatterChart>
      <c:valAx>
        <c:axId val="3297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11"/>
        <c:crosses val="autoZero"/>
        <c:crossBetween val="midCat"/>
        <c:dispUnits/>
      </c:valAx>
      <c:valAx>
        <c:axId val="497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4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d18o v. h2o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'co2+tdew-filt-180test'!$J$3:$J$17</c:f>
              <c:numCache/>
            </c:numRef>
          </c:xVal>
          <c:yVal>
            <c:numRef>
              <c:f>'co2+tdew-filt-180test'!$Q$3:$Q$17</c:f>
              <c:numCache/>
            </c:numRef>
          </c:yVal>
          <c:smooth val="0"/>
        </c:ser>
        <c:axId val="28358128"/>
        <c:axId val="5800561"/>
      </c:scatterChart>
      <c:valAx>
        <c:axId val="2835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d18O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561"/>
        <c:crosses val="autoZero"/>
        <c:crossBetween val="midCat"/>
        <c:dispUnits/>
      </c:valAx>
      <c:valAx>
        <c:axId val="580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58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alt v. sf6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'co2-filtered'!$B$2:$B$44</c:f>
              <c:numCache>
                <c:ptCount val="43"/>
                <c:pt idx="0">
                  <c:v>7985.83</c:v>
                </c:pt>
                <c:pt idx="1">
                  <c:v>6457.81</c:v>
                </c:pt>
                <c:pt idx="2">
                  <c:v>3089.64</c:v>
                </c:pt>
                <c:pt idx="3">
                  <c:v>2164.43</c:v>
                </c:pt>
                <c:pt idx="4">
                  <c:v>2179.35</c:v>
                </c:pt>
                <c:pt idx="5">
                  <c:v>4670.44</c:v>
                </c:pt>
                <c:pt idx="6">
                  <c:v>1685.04</c:v>
                </c:pt>
                <c:pt idx="7">
                  <c:v>2691.22</c:v>
                </c:pt>
                <c:pt idx="8">
                  <c:v>900.345</c:v>
                </c:pt>
                <c:pt idx="9">
                  <c:v>2548.23</c:v>
                </c:pt>
                <c:pt idx="10">
                  <c:v>8889.44</c:v>
                </c:pt>
                <c:pt idx="11">
                  <c:v>2740.71</c:v>
                </c:pt>
                <c:pt idx="12">
                  <c:v>2252.09</c:v>
                </c:pt>
                <c:pt idx="13">
                  <c:v>8277.87</c:v>
                </c:pt>
                <c:pt idx="14">
                  <c:v>4969.81</c:v>
                </c:pt>
                <c:pt idx="15">
                  <c:v>3852.81</c:v>
                </c:pt>
                <c:pt idx="16">
                  <c:v>6225.47</c:v>
                </c:pt>
                <c:pt idx="17">
                  <c:v>2938.61</c:v>
                </c:pt>
                <c:pt idx="18">
                  <c:v>2250.67</c:v>
                </c:pt>
                <c:pt idx="19">
                  <c:v>8582</c:v>
                </c:pt>
                <c:pt idx="20">
                  <c:v>6287.67</c:v>
                </c:pt>
                <c:pt idx="21">
                  <c:v>4837.08</c:v>
                </c:pt>
                <c:pt idx="22">
                  <c:v>7184.94</c:v>
                </c:pt>
                <c:pt idx="23">
                  <c:v>4488.21</c:v>
                </c:pt>
                <c:pt idx="24">
                  <c:v>3925.18</c:v>
                </c:pt>
                <c:pt idx="25">
                  <c:v>6138.87</c:v>
                </c:pt>
                <c:pt idx="26">
                  <c:v>1006.93</c:v>
                </c:pt>
                <c:pt idx="27">
                  <c:v>4754.14</c:v>
                </c:pt>
                <c:pt idx="28">
                  <c:v>3256.97</c:v>
                </c:pt>
                <c:pt idx="29">
                  <c:v>1933.88</c:v>
                </c:pt>
                <c:pt idx="30">
                  <c:v>3388.82</c:v>
                </c:pt>
                <c:pt idx="31">
                  <c:v>2780.76</c:v>
                </c:pt>
                <c:pt idx="32">
                  <c:v>2263.99</c:v>
                </c:pt>
                <c:pt idx="33">
                  <c:v>6862.34</c:v>
                </c:pt>
                <c:pt idx="34">
                  <c:v>1786.82</c:v>
                </c:pt>
                <c:pt idx="35">
                  <c:v>483.723</c:v>
                </c:pt>
                <c:pt idx="36">
                  <c:v>6205.59</c:v>
                </c:pt>
                <c:pt idx="37">
                  <c:v>3788.53</c:v>
                </c:pt>
                <c:pt idx="38">
                  <c:v>2573.83</c:v>
                </c:pt>
                <c:pt idx="39">
                  <c:v>4707.58</c:v>
                </c:pt>
                <c:pt idx="40">
                  <c:v>1334.02</c:v>
                </c:pt>
                <c:pt idx="41">
                  <c:v>4241.95</c:v>
                </c:pt>
                <c:pt idx="42">
                  <c:v>1961.81</c:v>
                </c:pt>
              </c:numCache>
            </c:numRef>
          </c:xVal>
          <c:yVal>
            <c:numRef>
              <c:f>'co2-filtered'!$G$2:$G$44</c:f>
              <c:numCache>
                <c:ptCount val="43"/>
                <c:pt idx="0">
                  <c:v>0.0281779</c:v>
                </c:pt>
                <c:pt idx="1">
                  <c:v>-0.0808455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0.33679</c:v>
                </c:pt>
                <c:pt idx="7">
                  <c:v>-0.0828888</c:v>
                </c:pt>
                <c:pt idx="8">
                  <c:v>0.198624</c:v>
                </c:pt>
                <c:pt idx="9">
                  <c:v>0.0422187</c:v>
                </c:pt>
                <c:pt idx="10">
                  <c:v>-0.0918438</c:v>
                </c:pt>
                <c:pt idx="11">
                  <c:v>-0.0930293</c:v>
                </c:pt>
                <c:pt idx="12">
                  <c:v>-0.0145945</c:v>
                </c:pt>
                <c:pt idx="13">
                  <c:v>0.043995</c:v>
                </c:pt>
                <c:pt idx="14">
                  <c:v>0.0204696</c:v>
                </c:pt>
                <c:pt idx="15">
                  <c:v>0.03311</c:v>
                </c:pt>
                <c:pt idx="16">
                  <c:v>-0.0976036</c:v>
                </c:pt>
                <c:pt idx="17">
                  <c:v>-0.0245419</c:v>
                </c:pt>
                <c:pt idx="18">
                  <c:v>-0.00225037</c:v>
                </c:pt>
                <c:pt idx="19">
                  <c:v>0.0144328</c:v>
                </c:pt>
                <c:pt idx="20">
                  <c:v>0.0164935</c:v>
                </c:pt>
                <c:pt idx="21">
                  <c:v>0.0842621</c:v>
                </c:pt>
                <c:pt idx="22">
                  <c:v>0</c:v>
                </c:pt>
                <c:pt idx="23">
                  <c:v>-0.0311186</c:v>
                </c:pt>
                <c:pt idx="24">
                  <c:v>0</c:v>
                </c:pt>
                <c:pt idx="25">
                  <c:v>-0.0369728</c:v>
                </c:pt>
                <c:pt idx="26">
                  <c:v>-0.112582</c:v>
                </c:pt>
                <c:pt idx="27">
                  <c:v>-0.0176844</c:v>
                </c:pt>
                <c:pt idx="28">
                  <c:v>-0.0389017</c:v>
                </c:pt>
                <c:pt idx="29">
                  <c:v>0.0269606</c:v>
                </c:pt>
                <c:pt idx="30">
                  <c:v>-0.0815047</c:v>
                </c:pt>
                <c:pt idx="31">
                  <c:v>0.00985154</c:v>
                </c:pt>
                <c:pt idx="32">
                  <c:v>0.0731899</c:v>
                </c:pt>
                <c:pt idx="33">
                  <c:v>0.00549299</c:v>
                </c:pt>
                <c:pt idx="34">
                  <c:v>-0.0604252</c:v>
                </c:pt>
                <c:pt idx="35">
                  <c:v>-0.0624873</c:v>
                </c:pt>
                <c:pt idx="36">
                  <c:v>0.016697</c:v>
                </c:pt>
                <c:pt idx="37">
                  <c:v>-0.034401</c:v>
                </c:pt>
                <c:pt idx="38">
                  <c:v>0.00685045</c:v>
                </c:pt>
                <c:pt idx="39">
                  <c:v>0.00270495</c:v>
                </c:pt>
                <c:pt idx="40">
                  <c:v>-0.0266225</c:v>
                </c:pt>
                <c:pt idx="41">
                  <c:v>0.0258542</c:v>
                </c:pt>
                <c:pt idx="42">
                  <c:v>0.0190501</c:v>
                </c:pt>
              </c:numCache>
            </c:numRef>
          </c:yVal>
          <c:smooth val="0"/>
        </c:ser>
        <c:axId val="50597040"/>
        <c:axId val="65458993"/>
      </c:scatterChart>
      <c:valAx>
        <c:axId val="5059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8993"/>
        <c:crosses val="autoZero"/>
        <c:crossBetween val="midCat"/>
        <c:dispUnits/>
      </c:valAx>
      <c:valAx>
        <c:axId val="65458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97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alt v. h2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'co2-filtered'!$B$2:$B$44</c:f>
              <c:numCache>
                <c:ptCount val="43"/>
                <c:pt idx="0">
                  <c:v>7985.83</c:v>
                </c:pt>
                <c:pt idx="1">
                  <c:v>6457.81</c:v>
                </c:pt>
                <c:pt idx="2">
                  <c:v>3089.64</c:v>
                </c:pt>
                <c:pt idx="3">
                  <c:v>2164.43</c:v>
                </c:pt>
                <c:pt idx="4">
                  <c:v>2179.35</c:v>
                </c:pt>
                <c:pt idx="5">
                  <c:v>4670.44</c:v>
                </c:pt>
                <c:pt idx="6">
                  <c:v>1685.04</c:v>
                </c:pt>
                <c:pt idx="7">
                  <c:v>2691.22</c:v>
                </c:pt>
                <c:pt idx="8">
                  <c:v>900.345</c:v>
                </c:pt>
                <c:pt idx="9">
                  <c:v>2548.23</c:v>
                </c:pt>
                <c:pt idx="10">
                  <c:v>8889.44</c:v>
                </c:pt>
                <c:pt idx="11">
                  <c:v>2740.71</c:v>
                </c:pt>
                <c:pt idx="12">
                  <c:v>2252.09</c:v>
                </c:pt>
                <c:pt idx="13">
                  <c:v>8277.87</c:v>
                </c:pt>
                <c:pt idx="14">
                  <c:v>4969.81</c:v>
                </c:pt>
                <c:pt idx="15">
                  <c:v>3852.81</c:v>
                </c:pt>
                <c:pt idx="16">
                  <c:v>6225.47</c:v>
                </c:pt>
                <c:pt idx="17">
                  <c:v>2938.61</c:v>
                </c:pt>
                <c:pt idx="18">
                  <c:v>2250.67</c:v>
                </c:pt>
                <c:pt idx="19">
                  <c:v>8582</c:v>
                </c:pt>
                <c:pt idx="20">
                  <c:v>6287.67</c:v>
                </c:pt>
                <c:pt idx="21">
                  <c:v>4837.08</c:v>
                </c:pt>
                <c:pt idx="22">
                  <c:v>7184.94</c:v>
                </c:pt>
                <c:pt idx="23">
                  <c:v>4488.21</c:v>
                </c:pt>
                <c:pt idx="24">
                  <c:v>3925.18</c:v>
                </c:pt>
                <c:pt idx="25">
                  <c:v>6138.87</c:v>
                </c:pt>
                <c:pt idx="26">
                  <c:v>1006.93</c:v>
                </c:pt>
                <c:pt idx="27">
                  <c:v>4754.14</c:v>
                </c:pt>
                <c:pt idx="28">
                  <c:v>3256.97</c:v>
                </c:pt>
                <c:pt idx="29">
                  <c:v>1933.88</c:v>
                </c:pt>
                <c:pt idx="30">
                  <c:v>3388.82</c:v>
                </c:pt>
                <c:pt idx="31">
                  <c:v>2780.76</c:v>
                </c:pt>
                <c:pt idx="32">
                  <c:v>2263.99</c:v>
                </c:pt>
                <c:pt idx="33">
                  <c:v>6862.34</c:v>
                </c:pt>
                <c:pt idx="34">
                  <c:v>1786.82</c:v>
                </c:pt>
                <c:pt idx="35">
                  <c:v>483.723</c:v>
                </c:pt>
                <c:pt idx="36">
                  <c:v>6205.59</c:v>
                </c:pt>
                <c:pt idx="37">
                  <c:v>3788.53</c:v>
                </c:pt>
                <c:pt idx="38">
                  <c:v>2573.83</c:v>
                </c:pt>
                <c:pt idx="39">
                  <c:v>4707.58</c:v>
                </c:pt>
                <c:pt idx="40">
                  <c:v>1334.02</c:v>
                </c:pt>
                <c:pt idx="41">
                  <c:v>4241.95</c:v>
                </c:pt>
                <c:pt idx="42">
                  <c:v>1961.81</c:v>
                </c:pt>
              </c:numCache>
            </c:numRef>
          </c:xVal>
          <c:yVal>
            <c:numRef>
              <c:f>'co2-filtered'!$H$2:$H$44</c:f>
              <c:numCache>
                <c:ptCount val="43"/>
                <c:pt idx="0">
                  <c:v>27.2128</c:v>
                </c:pt>
                <c:pt idx="1">
                  <c:v>32.1371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25.3132</c:v>
                </c:pt>
                <c:pt idx="7">
                  <c:v>34.7568</c:v>
                </c:pt>
                <c:pt idx="8">
                  <c:v>50.9533</c:v>
                </c:pt>
                <c:pt idx="9">
                  <c:v>19.833</c:v>
                </c:pt>
                <c:pt idx="10">
                  <c:v>20.2009</c:v>
                </c:pt>
                <c:pt idx="11">
                  <c:v>11.4714</c:v>
                </c:pt>
                <c:pt idx="12">
                  <c:v>16.1458</c:v>
                </c:pt>
                <c:pt idx="13">
                  <c:v>7.9371</c:v>
                </c:pt>
                <c:pt idx="14">
                  <c:v>22.0222</c:v>
                </c:pt>
                <c:pt idx="15">
                  <c:v>27.7202</c:v>
                </c:pt>
                <c:pt idx="16">
                  <c:v>14.0526</c:v>
                </c:pt>
                <c:pt idx="17">
                  <c:v>5.16213</c:v>
                </c:pt>
                <c:pt idx="18">
                  <c:v>8.92215</c:v>
                </c:pt>
                <c:pt idx="19">
                  <c:v>15.4745</c:v>
                </c:pt>
                <c:pt idx="20">
                  <c:v>29.2967</c:v>
                </c:pt>
                <c:pt idx="21">
                  <c:v>31.4405</c:v>
                </c:pt>
                <c:pt idx="22">
                  <c:v>27.1121</c:v>
                </c:pt>
                <c:pt idx="23">
                  <c:v>9.43875</c:v>
                </c:pt>
                <c:pt idx="24">
                  <c:v>31.1801</c:v>
                </c:pt>
                <c:pt idx="25">
                  <c:v>26.243</c:v>
                </c:pt>
                <c:pt idx="26">
                  <c:v>28.3105</c:v>
                </c:pt>
                <c:pt idx="27">
                  <c:v>1.31108</c:v>
                </c:pt>
                <c:pt idx="28">
                  <c:v>18.76</c:v>
                </c:pt>
                <c:pt idx="29">
                  <c:v>28.7793</c:v>
                </c:pt>
                <c:pt idx="30">
                  <c:v>19.6133</c:v>
                </c:pt>
                <c:pt idx="31">
                  <c:v>7.76519</c:v>
                </c:pt>
                <c:pt idx="32">
                  <c:v>25.7375</c:v>
                </c:pt>
                <c:pt idx="33">
                  <c:v>15.7586</c:v>
                </c:pt>
                <c:pt idx="34">
                  <c:v>20.0037</c:v>
                </c:pt>
                <c:pt idx="35">
                  <c:v>33.6926</c:v>
                </c:pt>
                <c:pt idx="36">
                  <c:v>27.277</c:v>
                </c:pt>
                <c:pt idx="37">
                  <c:v>9.42876</c:v>
                </c:pt>
                <c:pt idx="38">
                  <c:v>20.6921</c:v>
                </c:pt>
                <c:pt idx="39">
                  <c:v>25.7357</c:v>
                </c:pt>
                <c:pt idx="40">
                  <c:v>5.48586</c:v>
                </c:pt>
                <c:pt idx="41">
                  <c:v>18.8169</c:v>
                </c:pt>
                <c:pt idx="42">
                  <c:v>18.4846</c:v>
                </c:pt>
              </c:numCache>
            </c:numRef>
          </c:yVal>
          <c:smooth val="0"/>
        </c:ser>
        <c:axId val="40175082"/>
        <c:axId val="8278299"/>
      </c:scatterChart>
      <c:valAx>
        <c:axId val="4017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78299"/>
        <c:crosses val="autoZero"/>
        <c:crossBetween val="midCat"/>
        <c:dispUnits/>
      </c:valAx>
      <c:valAx>
        <c:axId val="8278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5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alt v. n2o offset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'co2-filtered'!$B$2:$B$44</c:f>
              <c:numCache>
                <c:ptCount val="43"/>
                <c:pt idx="0">
                  <c:v>7985.83</c:v>
                </c:pt>
                <c:pt idx="1">
                  <c:v>6457.81</c:v>
                </c:pt>
                <c:pt idx="2">
                  <c:v>3089.64</c:v>
                </c:pt>
                <c:pt idx="3">
                  <c:v>2164.43</c:v>
                </c:pt>
                <c:pt idx="4">
                  <c:v>2179.35</c:v>
                </c:pt>
                <c:pt idx="5">
                  <c:v>4670.44</c:v>
                </c:pt>
                <c:pt idx="6">
                  <c:v>1685.04</c:v>
                </c:pt>
                <c:pt idx="7">
                  <c:v>2691.22</c:v>
                </c:pt>
                <c:pt idx="8">
                  <c:v>900.345</c:v>
                </c:pt>
                <c:pt idx="9">
                  <c:v>2548.23</c:v>
                </c:pt>
                <c:pt idx="10">
                  <c:v>8889.44</c:v>
                </c:pt>
                <c:pt idx="11">
                  <c:v>2740.71</c:v>
                </c:pt>
                <c:pt idx="12">
                  <c:v>2252.09</c:v>
                </c:pt>
                <c:pt idx="13">
                  <c:v>8277.87</c:v>
                </c:pt>
                <c:pt idx="14">
                  <c:v>4969.81</c:v>
                </c:pt>
                <c:pt idx="15">
                  <c:v>3852.81</c:v>
                </c:pt>
                <c:pt idx="16">
                  <c:v>6225.47</c:v>
                </c:pt>
                <c:pt idx="17">
                  <c:v>2938.61</c:v>
                </c:pt>
                <c:pt idx="18">
                  <c:v>2250.67</c:v>
                </c:pt>
                <c:pt idx="19">
                  <c:v>8582</c:v>
                </c:pt>
                <c:pt idx="20">
                  <c:v>6287.67</c:v>
                </c:pt>
                <c:pt idx="21">
                  <c:v>4837.08</c:v>
                </c:pt>
                <c:pt idx="22">
                  <c:v>7184.94</c:v>
                </c:pt>
                <c:pt idx="23">
                  <c:v>4488.21</c:v>
                </c:pt>
                <c:pt idx="24">
                  <c:v>3925.18</c:v>
                </c:pt>
                <c:pt idx="25">
                  <c:v>6138.87</c:v>
                </c:pt>
                <c:pt idx="26">
                  <c:v>1006.93</c:v>
                </c:pt>
                <c:pt idx="27">
                  <c:v>4754.14</c:v>
                </c:pt>
                <c:pt idx="28">
                  <c:v>3256.97</c:v>
                </c:pt>
                <c:pt idx="29">
                  <c:v>1933.88</c:v>
                </c:pt>
                <c:pt idx="30">
                  <c:v>3388.82</c:v>
                </c:pt>
                <c:pt idx="31">
                  <c:v>2780.76</c:v>
                </c:pt>
                <c:pt idx="32">
                  <c:v>2263.99</c:v>
                </c:pt>
                <c:pt idx="33">
                  <c:v>6862.34</c:v>
                </c:pt>
                <c:pt idx="34">
                  <c:v>1786.82</c:v>
                </c:pt>
                <c:pt idx="35">
                  <c:v>483.723</c:v>
                </c:pt>
                <c:pt idx="36">
                  <c:v>6205.59</c:v>
                </c:pt>
                <c:pt idx="37">
                  <c:v>3788.53</c:v>
                </c:pt>
                <c:pt idx="38">
                  <c:v>2573.83</c:v>
                </c:pt>
                <c:pt idx="39">
                  <c:v>4707.58</c:v>
                </c:pt>
                <c:pt idx="40">
                  <c:v>1334.02</c:v>
                </c:pt>
                <c:pt idx="41">
                  <c:v>4241.95</c:v>
                </c:pt>
                <c:pt idx="42">
                  <c:v>1961.81</c:v>
                </c:pt>
              </c:numCache>
            </c:numRef>
          </c:xVal>
          <c:yVal>
            <c:numRef>
              <c:f>'co2-filtered'!$I$2:$I$44</c:f>
              <c:numCache>
                <c:ptCount val="43"/>
                <c:pt idx="0">
                  <c:v>-0.0126212</c:v>
                </c:pt>
                <c:pt idx="1">
                  <c:v>0.297085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0.0801922</c:v>
                </c:pt>
                <c:pt idx="7">
                  <c:v>0.351326</c:v>
                </c:pt>
                <c:pt idx="8">
                  <c:v>0.861713</c:v>
                </c:pt>
                <c:pt idx="9">
                  <c:v>0.70626</c:v>
                </c:pt>
                <c:pt idx="10">
                  <c:v>-0.880705</c:v>
                </c:pt>
                <c:pt idx="11">
                  <c:v>-0.0678232</c:v>
                </c:pt>
                <c:pt idx="12">
                  <c:v>-0.17648</c:v>
                </c:pt>
                <c:pt idx="13">
                  <c:v>0.355595</c:v>
                </c:pt>
                <c:pt idx="14">
                  <c:v>0.189053</c:v>
                </c:pt>
                <c:pt idx="15">
                  <c:v>-0.287479</c:v>
                </c:pt>
                <c:pt idx="16">
                  <c:v>-0.360712</c:v>
                </c:pt>
                <c:pt idx="17">
                  <c:v>0.520478</c:v>
                </c:pt>
                <c:pt idx="18">
                  <c:v>0.403813</c:v>
                </c:pt>
                <c:pt idx="19">
                  <c:v>-0.670118</c:v>
                </c:pt>
                <c:pt idx="20">
                  <c:v>-0.78559</c:v>
                </c:pt>
                <c:pt idx="21">
                  <c:v>0.671049</c:v>
                </c:pt>
                <c:pt idx="22">
                  <c:v>0</c:v>
                </c:pt>
                <c:pt idx="23">
                  <c:v>0.730567</c:v>
                </c:pt>
                <c:pt idx="24">
                  <c:v>0</c:v>
                </c:pt>
                <c:pt idx="25">
                  <c:v>-0.346119</c:v>
                </c:pt>
                <c:pt idx="26">
                  <c:v>-0.445398</c:v>
                </c:pt>
                <c:pt idx="27">
                  <c:v>0.0170971</c:v>
                </c:pt>
                <c:pt idx="28">
                  <c:v>-1.14931</c:v>
                </c:pt>
                <c:pt idx="29">
                  <c:v>0.599694</c:v>
                </c:pt>
                <c:pt idx="30">
                  <c:v>-1.42222</c:v>
                </c:pt>
                <c:pt idx="31">
                  <c:v>-0.129753</c:v>
                </c:pt>
                <c:pt idx="32">
                  <c:v>-0.969388</c:v>
                </c:pt>
                <c:pt idx="33">
                  <c:v>-0.0880713</c:v>
                </c:pt>
                <c:pt idx="34">
                  <c:v>0.50607</c:v>
                </c:pt>
                <c:pt idx="35">
                  <c:v>-0.0713538</c:v>
                </c:pt>
                <c:pt idx="36">
                  <c:v>0.278306</c:v>
                </c:pt>
                <c:pt idx="37">
                  <c:v>0.940146</c:v>
                </c:pt>
                <c:pt idx="38">
                  <c:v>0.0947131</c:v>
                </c:pt>
                <c:pt idx="39">
                  <c:v>0.944458</c:v>
                </c:pt>
                <c:pt idx="40">
                  <c:v>-0.342021</c:v>
                </c:pt>
                <c:pt idx="41">
                  <c:v>0.310724</c:v>
                </c:pt>
                <c:pt idx="42">
                  <c:v>0.286456</c:v>
                </c:pt>
              </c:numCache>
            </c:numRef>
          </c:yVal>
          <c:smooth val="0"/>
        </c:ser>
        <c:axId val="2100996"/>
        <c:axId val="52647909"/>
      </c:scatterChart>
      <c:valAx>
        <c:axId val="210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7909"/>
        <c:crosses val="autoZero"/>
        <c:crossBetween val="midCat"/>
        <c:dispUnits/>
      </c:valAx>
      <c:valAx>
        <c:axId val="5264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co v. ch4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'offset v. offset'!$C$2:$C$44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48140798"/>
        <c:axId val="59670927"/>
      </c:scatterChart>
      <c:valAx>
        <c:axId val="48140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70927"/>
        <c:crosses val="autoZero"/>
        <c:crossBetween val="midCat"/>
        <c:dispUnits/>
      </c:valAx>
      <c:valAx>
        <c:axId val="5967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0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d13c v.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'offset v. offset'!$B$47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offset'!$A$48:$A$83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'offset v. offset'!$B$48:$B$83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45799640"/>
        <c:axId val="60442649"/>
      </c:scatterChart>
      <c:valAx>
        <c:axId val="457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d13c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42649"/>
        <c:crosses val="autoZero"/>
        <c:crossBetween val="midCat"/>
        <c:dispUnits/>
      </c:valAx>
      <c:valAx>
        <c:axId val="6044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99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d13c v. ch4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'offset v. offset'!$C$47</c:f>
              <c:strCache>
                <c:ptCount val="1"/>
                <c:pt idx="0">
                  <c:v>ch4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'offset v. offset'!$A$48:$A$83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'offset v. offset'!$C$48:$C$83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2678930"/>
        <c:axId val="17630595"/>
      </c:scatterChart>
      <c:valAx>
        <c:axId val="2267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d13c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30595"/>
        <c:crosses val="autoZero"/>
        <c:crossBetween val="midCat"/>
        <c:dispUnits/>
      </c:valAx>
      <c:valAx>
        <c:axId val="176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8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600075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428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2752725"/>
        <a:ext cx="2428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9</xdr:col>
      <xdr:colOff>9525</xdr:colOff>
      <xdr:row>15</xdr:row>
      <xdr:rowOff>152400</xdr:rowOff>
    </xdr:to>
    <xdr:graphicFrame>
      <xdr:nvGraphicFramePr>
        <xdr:cNvPr id="3" name="Chart 3"/>
        <xdr:cNvGraphicFramePr/>
      </xdr:nvGraphicFramePr>
      <xdr:xfrm>
        <a:off x="3048000" y="9525"/>
        <a:ext cx="24479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34</xdr:row>
      <xdr:rowOff>9525</xdr:rowOff>
    </xdr:from>
    <xdr:to>
      <xdr:col>9</xdr:col>
      <xdr:colOff>0</xdr:colOff>
      <xdr:row>49</xdr:row>
      <xdr:rowOff>152400</xdr:rowOff>
    </xdr:to>
    <xdr:graphicFrame>
      <xdr:nvGraphicFramePr>
        <xdr:cNvPr id="4" name="Chart 4"/>
        <xdr:cNvGraphicFramePr/>
      </xdr:nvGraphicFramePr>
      <xdr:xfrm>
        <a:off x="3048000" y="5514975"/>
        <a:ext cx="24384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9</xdr:col>
      <xdr:colOff>0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3057525" y="2762250"/>
        <a:ext cx="242887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34</xdr:row>
      <xdr:rowOff>0</xdr:rowOff>
    </xdr:from>
    <xdr:to>
      <xdr:col>4</xdr:col>
      <xdr:colOff>9525</xdr:colOff>
      <xdr:row>50</xdr:row>
      <xdr:rowOff>0</xdr:rowOff>
    </xdr:to>
    <xdr:graphicFrame>
      <xdr:nvGraphicFramePr>
        <xdr:cNvPr id="6" name="Chart 6"/>
        <xdr:cNvGraphicFramePr/>
      </xdr:nvGraphicFramePr>
      <xdr:xfrm>
        <a:off x="9525" y="5505450"/>
        <a:ext cx="24384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13</xdr:col>
      <xdr:colOff>19050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5486400" y="0"/>
        <a:ext cx="2457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2" name="Chart 9"/>
        <xdr:cNvGraphicFramePr/>
      </xdr:nvGraphicFramePr>
      <xdr:xfrm>
        <a:off x="5486400" y="2428875"/>
        <a:ext cx="24479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28</xdr:row>
      <xdr:rowOff>152400</xdr:rowOff>
    </xdr:from>
    <xdr:to>
      <xdr:col>13</xdr:col>
      <xdr:colOff>76200</xdr:colOff>
      <xdr:row>43</xdr:row>
      <xdr:rowOff>0</xdr:rowOff>
    </xdr:to>
    <xdr:graphicFrame>
      <xdr:nvGraphicFramePr>
        <xdr:cNvPr id="3" name="Chart 10"/>
        <xdr:cNvGraphicFramePr/>
      </xdr:nvGraphicFramePr>
      <xdr:xfrm>
        <a:off x="5486400" y="4686300"/>
        <a:ext cx="25146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52</xdr:row>
      <xdr:rowOff>9525</xdr:rowOff>
    </xdr:from>
    <xdr:to>
      <xdr:col>13</xdr:col>
      <xdr:colOff>9525</xdr:colOff>
      <xdr:row>66</xdr:row>
      <xdr:rowOff>9525</xdr:rowOff>
    </xdr:to>
    <xdr:graphicFrame>
      <xdr:nvGraphicFramePr>
        <xdr:cNvPr id="4" name="Chart 11"/>
        <xdr:cNvGraphicFramePr/>
      </xdr:nvGraphicFramePr>
      <xdr:xfrm>
        <a:off x="5486400" y="8429625"/>
        <a:ext cx="24479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13</xdr:col>
      <xdr:colOff>9525</xdr:colOff>
      <xdr:row>80</xdr:row>
      <xdr:rowOff>9525</xdr:rowOff>
    </xdr:to>
    <xdr:graphicFrame>
      <xdr:nvGraphicFramePr>
        <xdr:cNvPr id="5" name="Chart 12"/>
        <xdr:cNvGraphicFramePr/>
      </xdr:nvGraphicFramePr>
      <xdr:xfrm>
        <a:off x="5486400" y="10848975"/>
        <a:ext cx="24479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</xdr:colOff>
      <xdr:row>0</xdr:row>
      <xdr:rowOff>0</xdr:rowOff>
    </xdr:from>
    <xdr:to>
      <xdr:col>23</xdr:col>
      <xdr:colOff>19050</xdr:colOff>
      <xdr:row>14</xdr:row>
      <xdr:rowOff>0</xdr:rowOff>
    </xdr:to>
    <xdr:graphicFrame>
      <xdr:nvGraphicFramePr>
        <xdr:cNvPr id="6" name="Chart 24"/>
        <xdr:cNvGraphicFramePr/>
      </xdr:nvGraphicFramePr>
      <xdr:xfrm>
        <a:off x="11591925" y="0"/>
        <a:ext cx="244792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9525</xdr:colOff>
      <xdr:row>15</xdr:row>
      <xdr:rowOff>0</xdr:rowOff>
    </xdr:from>
    <xdr:to>
      <xdr:col>23</xdr:col>
      <xdr:colOff>9525</xdr:colOff>
      <xdr:row>28</xdr:row>
      <xdr:rowOff>0</xdr:rowOff>
    </xdr:to>
    <xdr:graphicFrame>
      <xdr:nvGraphicFramePr>
        <xdr:cNvPr id="7" name="Chart 25"/>
        <xdr:cNvGraphicFramePr/>
      </xdr:nvGraphicFramePr>
      <xdr:xfrm>
        <a:off x="11591925" y="2428875"/>
        <a:ext cx="24384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29</xdr:row>
      <xdr:rowOff>9525</xdr:rowOff>
    </xdr:from>
    <xdr:to>
      <xdr:col>23</xdr:col>
      <xdr:colOff>9525</xdr:colOff>
      <xdr:row>42</xdr:row>
      <xdr:rowOff>152400</xdr:rowOff>
    </xdr:to>
    <xdr:graphicFrame>
      <xdr:nvGraphicFramePr>
        <xdr:cNvPr id="8" name="Chart 26"/>
        <xdr:cNvGraphicFramePr/>
      </xdr:nvGraphicFramePr>
      <xdr:xfrm>
        <a:off x="11582400" y="4705350"/>
        <a:ext cx="2447925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52</xdr:row>
      <xdr:rowOff>19050</xdr:rowOff>
    </xdr:from>
    <xdr:to>
      <xdr:col>23</xdr:col>
      <xdr:colOff>0</xdr:colOff>
      <xdr:row>66</xdr:row>
      <xdr:rowOff>0</xdr:rowOff>
    </xdr:to>
    <xdr:graphicFrame>
      <xdr:nvGraphicFramePr>
        <xdr:cNvPr id="9" name="Chart 27"/>
        <xdr:cNvGraphicFramePr/>
      </xdr:nvGraphicFramePr>
      <xdr:xfrm>
        <a:off x="11582400" y="8439150"/>
        <a:ext cx="24384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9525</xdr:colOff>
      <xdr:row>67</xdr:row>
      <xdr:rowOff>0</xdr:rowOff>
    </xdr:from>
    <xdr:to>
      <xdr:col>23</xdr:col>
      <xdr:colOff>0</xdr:colOff>
      <xdr:row>79</xdr:row>
      <xdr:rowOff>133350</xdr:rowOff>
    </xdr:to>
    <xdr:graphicFrame>
      <xdr:nvGraphicFramePr>
        <xdr:cNvPr id="10" name="Chart 28"/>
        <xdr:cNvGraphicFramePr/>
      </xdr:nvGraphicFramePr>
      <xdr:xfrm>
        <a:off x="11591925" y="10848975"/>
        <a:ext cx="2428875" cy="2076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0</xdr:row>
      <xdr:rowOff>0</xdr:rowOff>
    </xdr:from>
    <xdr:to>
      <xdr:col>17</xdr:col>
      <xdr:colOff>590550</xdr:colOff>
      <xdr:row>14</xdr:row>
      <xdr:rowOff>9525</xdr:rowOff>
    </xdr:to>
    <xdr:graphicFrame>
      <xdr:nvGraphicFramePr>
        <xdr:cNvPr id="11" name="Chart 39"/>
        <xdr:cNvGraphicFramePr/>
      </xdr:nvGraphicFramePr>
      <xdr:xfrm>
        <a:off x="8543925" y="0"/>
        <a:ext cx="2409825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15</xdr:row>
      <xdr:rowOff>9525</xdr:rowOff>
    </xdr:from>
    <xdr:to>
      <xdr:col>18</xdr:col>
      <xdr:colOff>0</xdr:colOff>
      <xdr:row>27</xdr:row>
      <xdr:rowOff>142875</xdr:rowOff>
    </xdr:to>
    <xdr:graphicFrame>
      <xdr:nvGraphicFramePr>
        <xdr:cNvPr id="12" name="Chart 40"/>
        <xdr:cNvGraphicFramePr/>
      </xdr:nvGraphicFramePr>
      <xdr:xfrm>
        <a:off x="8534400" y="2438400"/>
        <a:ext cx="2438400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28</xdr:row>
      <xdr:rowOff>152400</xdr:rowOff>
    </xdr:from>
    <xdr:to>
      <xdr:col>18</xdr:col>
      <xdr:colOff>9525</xdr:colOff>
      <xdr:row>43</xdr:row>
      <xdr:rowOff>0</xdr:rowOff>
    </xdr:to>
    <xdr:graphicFrame>
      <xdr:nvGraphicFramePr>
        <xdr:cNvPr id="13" name="Chart 41"/>
        <xdr:cNvGraphicFramePr/>
      </xdr:nvGraphicFramePr>
      <xdr:xfrm>
        <a:off x="8534400" y="4686300"/>
        <a:ext cx="2447925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9525</xdr:colOff>
      <xdr:row>52</xdr:row>
      <xdr:rowOff>9525</xdr:rowOff>
    </xdr:from>
    <xdr:to>
      <xdr:col>18</xdr:col>
      <xdr:colOff>0</xdr:colOff>
      <xdr:row>66</xdr:row>
      <xdr:rowOff>9525</xdr:rowOff>
    </xdr:to>
    <xdr:graphicFrame>
      <xdr:nvGraphicFramePr>
        <xdr:cNvPr id="14" name="Chart 42"/>
        <xdr:cNvGraphicFramePr/>
      </xdr:nvGraphicFramePr>
      <xdr:xfrm>
        <a:off x="8543925" y="8429625"/>
        <a:ext cx="2428875" cy="2266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9525</xdr:colOff>
      <xdr:row>67</xdr:row>
      <xdr:rowOff>0</xdr:rowOff>
    </xdr:from>
    <xdr:to>
      <xdr:col>18</xdr:col>
      <xdr:colOff>0</xdr:colOff>
      <xdr:row>80</xdr:row>
      <xdr:rowOff>9525</xdr:rowOff>
    </xdr:to>
    <xdr:graphicFrame>
      <xdr:nvGraphicFramePr>
        <xdr:cNvPr id="15" name="Chart 43"/>
        <xdr:cNvGraphicFramePr/>
      </xdr:nvGraphicFramePr>
      <xdr:xfrm>
        <a:off x="8543925" y="10848975"/>
        <a:ext cx="24288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4</xdr:col>
      <xdr:colOff>19050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0" y="5181600"/>
        <a:ext cx="2457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0" y="2590800"/>
        <a:ext cx="24669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9525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3048000" y="2590800"/>
        <a:ext cx="24479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9</xdr:col>
      <xdr:colOff>9525</xdr:colOff>
      <xdr:row>15</xdr:row>
      <xdr:rowOff>9525</xdr:rowOff>
    </xdr:to>
    <xdr:graphicFrame>
      <xdr:nvGraphicFramePr>
        <xdr:cNvPr id="4" name="Chart 4"/>
        <xdr:cNvGraphicFramePr/>
      </xdr:nvGraphicFramePr>
      <xdr:xfrm>
        <a:off x="3057525" y="0"/>
        <a:ext cx="24384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19050</xdr:colOff>
      <xdr:row>14</xdr:row>
      <xdr:rowOff>114300</xdr:rowOff>
    </xdr:to>
    <xdr:graphicFrame>
      <xdr:nvGraphicFramePr>
        <xdr:cNvPr id="5" name="Chart 5"/>
        <xdr:cNvGraphicFramePr/>
      </xdr:nvGraphicFramePr>
      <xdr:xfrm>
        <a:off x="6096000" y="0"/>
        <a:ext cx="2457450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16</xdr:row>
      <xdr:rowOff>9525</xdr:rowOff>
    </xdr:from>
    <xdr:to>
      <xdr:col>13</xdr:col>
      <xdr:colOff>600075</xdr:colOff>
      <xdr:row>30</xdr:row>
      <xdr:rowOff>142875</xdr:rowOff>
    </xdr:to>
    <xdr:graphicFrame>
      <xdr:nvGraphicFramePr>
        <xdr:cNvPr id="6" name="Chart 6"/>
        <xdr:cNvGraphicFramePr/>
      </xdr:nvGraphicFramePr>
      <xdr:xfrm>
        <a:off x="6115050" y="2600325"/>
        <a:ext cx="24098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15</xdr:row>
      <xdr:rowOff>28575</xdr:rowOff>
    </xdr:to>
    <xdr:graphicFrame>
      <xdr:nvGraphicFramePr>
        <xdr:cNvPr id="7" name="Chart 7"/>
        <xdr:cNvGraphicFramePr/>
      </xdr:nvGraphicFramePr>
      <xdr:xfrm>
        <a:off x="0" y="0"/>
        <a:ext cx="244792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9</xdr:col>
      <xdr:colOff>19050</xdr:colOff>
      <xdr:row>47</xdr:row>
      <xdr:rowOff>0</xdr:rowOff>
    </xdr:to>
    <xdr:graphicFrame>
      <xdr:nvGraphicFramePr>
        <xdr:cNvPr id="8" name="Chart 8"/>
        <xdr:cNvGraphicFramePr/>
      </xdr:nvGraphicFramePr>
      <xdr:xfrm>
        <a:off x="3048000" y="5181600"/>
        <a:ext cx="245745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600075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9525" y="171450"/>
        <a:ext cx="24193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19050</xdr:colOff>
      <xdr:row>33</xdr:row>
      <xdr:rowOff>38100</xdr:rowOff>
    </xdr:to>
    <xdr:graphicFrame>
      <xdr:nvGraphicFramePr>
        <xdr:cNvPr id="2" name="Chart 3"/>
        <xdr:cNvGraphicFramePr/>
      </xdr:nvGraphicFramePr>
      <xdr:xfrm>
        <a:off x="9525" y="2762250"/>
        <a:ext cx="2447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9525</xdr:rowOff>
    </xdr:from>
    <xdr:to>
      <xdr:col>4</xdr:col>
      <xdr:colOff>28575</xdr:colOff>
      <xdr:row>50</xdr:row>
      <xdr:rowOff>47625</xdr:rowOff>
    </xdr:to>
    <xdr:graphicFrame>
      <xdr:nvGraphicFramePr>
        <xdr:cNvPr id="3" name="Chart 4"/>
        <xdr:cNvGraphicFramePr/>
      </xdr:nvGraphicFramePr>
      <xdr:xfrm>
        <a:off x="9525" y="5514975"/>
        <a:ext cx="24574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8</xdr:col>
      <xdr:colOff>571500</xdr:colOff>
      <xdr:row>32</xdr:row>
      <xdr:rowOff>133350</xdr:rowOff>
    </xdr:to>
    <xdr:graphicFrame>
      <xdr:nvGraphicFramePr>
        <xdr:cNvPr id="4" name="Chart 5"/>
        <xdr:cNvGraphicFramePr/>
      </xdr:nvGraphicFramePr>
      <xdr:xfrm>
        <a:off x="3057525" y="2762250"/>
        <a:ext cx="23907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34</xdr:row>
      <xdr:rowOff>9525</xdr:rowOff>
    </xdr:from>
    <xdr:to>
      <xdr:col>8</xdr:col>
      <xdr:colOff>514350</xdr:colOff>
      <xdr:row>50</xdr:row>
      <xdr:rowOff>9525</xdr:rowOff>
    </xdr:to>
    <xdr:graphicFrame>
      <xdr:nvGraphicFramePr>
        <xdr:cNvPr id="5" name="Chart 6"/>
        <xdr:cNvGraphicFramePr/>
      </xdr:nvGraphicFramePr>
      <xdr:xfrm>
        <a:off x="3057525" y="5514975"/>
        <a:ext cx="23336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0</xdr:colOff>
      <xdr:row>15</xdr:row>
      <xdr:rowOff>152400</xdr:rowOff>
    </xdr:to>
    <xdr:graphicFrame>
      <xdr:nvGraphicFramePr>
        <xdr:cNvPr id="6" name="Chart 7"/>
        <xdr:cNvGraphicFramePr/>
      </xdr:nvGraphicFramePr>
      <xdr:xfrm>
        <a:off x="3048000" y="161925"/>
        <a:ext cx="243840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23</xdr:row>
      <xdr:rowOff>0</xdr:rowOff>
    </xdr:from>
    <xdr:to>
      <xdr:col>11</xdr:col>
      <xdr:colOff>476250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1695450" y="372427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71"/>
  <sheetViews>
    <sheetView workbookViewId="0" topLeftCell="G1">
      <selection activeCell="J295" sqref="J295"/>
    </sheetView>
  </sheetViews>
  <sheetFormatPr defaultColWidth="9.140625" defaultRowHeight="12.75"/>
  <cols>
    <col min="7" max="7" width="14.140625" style="0" bestFit="1" customWidth="1"/>
  </cols>
  <sheetData>
    <row r="1" spans="1:24" ht="12.75">
      <c r="A1" t="s">
        <v>47</v>
      </c>
      <c r="B1" s="2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47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89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</row>
    <row r="2" spans="1:24" ht="12.75">
      <c r="A2" t="s">
        <v>61</v>
      </c>
      <c r="B2">
        <v>7</v>
      </c>
      <c r="C2">
        <v>28</v>
      </c>
      <c r="D2">
        <v>135</v>
      </c>
      <c r="E2">
        <v>77084</v>
      </c>
      <c r="F2">
        <f aca="true" t="shared" si="0" ref="F2:F65">+TRUNC(E2/86400*24,0)</f>
        <v>21</v>
      </c>
      <c r="G2" t="s">
        <v>0</v>
      </c>
      <c r="H2">
        <v>9645.87</v>
      </c>
      <c r="I2">
        <v>-0.35532</v>
      </c>
      <c r="J2">
        <v>26.927</v>
      </c>
      <c r="K2">
        <v>2.87324</v>
      </c>
      <c r="L2">
        <v>-0.104248</v>
      </c>
      <c r="M2">
        <v>-0.0162937</v>
      </c>
      <c r="N2">
        <v>18.0961</v>
      </c>
      <c r="O2">
        <v>0.717755</v>
      </c>
      <c r="P2">
        <v>-0.407923</v>
      </c>
      <c r="Q2">
        <v>1</v>
      </c>
      <c r="R2">
        <v>3</v>
      </c>
      <c r="S2">
        <v>802.9</v>
      </c>
      <c r="T2">
        <v>12.295</v>
      </c>
      <c r="U2">
        <v>-37.5371001122276</v>
      </c>
      <c r="V2">
        <v>-14.9551158322188</v>
      </c>
      <c r="W2">
        <v>4.09158009429959</v>
      </c>
      <c r="X2">
        <v>0.8888285773366421</v>
      </c>
    </row>
    <row r="3" spans="1:24" ht="12.75">
      <c r="A3" t="s">
        <v>61</v>
      </c>
      <c r="B3">
        <v>7</v>
      </c>
      <c r="C3">
        <v>28</v>
      </c>
      <c r="D3">
        <v>139</v>
      </c>
      <c r="E3">
        <v>77524</v>
      </c>
      <c r="F3">
        <f t="shared" si="0"/>
        <v>21</v>
      </c>
      <c r="G3" t="s">
        <v>0</v>
      </c>
      <c r="H3">
        <v>7985.83</v>
      </c>
      <c r="I3">
        <v>-0.00824112</v>
      </c>
      <c r="J3">
        <v>31.2533</v>
      </c>
      <c r="K3">
        <v>0.590586</v>
      </c>
      <c r="L3">
        <v>-0.125262</v>
      </c>
      <c r="M3">
        <v>0.0281779</v>
      </c>
      <c r="N3">
        <v>27.2128</v>
      </c>
      <c r="O3">
        <v>-0.0126212</v>
      </c>
      <c r="P3">
        <v>-0.871807</v>
      </c>
      <c r="Q3">
        <v>3</v>
      </c>
      <c r="R3">
        <v>11</v>
      </c>
      <c r="S3">
        <v>760.1</v>
      </c>
      <c r="T3">
        <v>12.727</v>
      </c>
      <c r="U3">
        <v>-24.3981610444406</v>
      </c>
      <c r="V3">
        <v>-14.1249631444215</v>
      </c>
      <c r="W3">
        <v>3.46085202327531</v>
      </c>
      <c r="X3">
        <v>0.8844960438537509</v>
      </c>
    </row>
    <row r="4" spans="1:24" ht="12.75">
      <c r="A4" t="s">
        <v>61</v>
      </c>
      <c r="B4">
        <v>7</v>
      </c>
      <c r="C4">
        <v>28</v>
      </c>
      <c r="D4">
        <v>137</v>
      </c>
      <c r="E4">
        <v>77665</v>
      </c>
      <c r="F4">
        <f t="shared" si="0"/>
        <v>21</v>
      </c>
      <c r="G4" t="s">
        <v>0</v>
      </c>
      <c r="H4">
        <v>6457.81</v>
      </c>
      <c r="I4">
        <v>-0.0161365</v>
      </c>
      <c r="J4">
        <v>30.7954</v>
      </c>
      <c r="K4">
        <v>5.10483</v>
      </c>
      <c r="L4">
        <v>-0.125815</v>
      </c>
      <c r="M4">
        <v>-0.0808455</v>
      </c>
      <c r="N4">
        <v>32.1371</v>
      </c>
      <c r="O4">
        <v>0.297085</v>
      </c>
      <c r="P4">
        <v>-1.00382</v>
      </c>
      <c r="Q4">
        <v>4</v>
      </c>
      <c r="R4">
        <v>6</v>
      </c>
      <c r="S4">
        <v>755.8</v>
      </c>
      <c r="T4">
        <v>3.296</v>
      </c>
      <c r="U4">
        <v>-14.2624312635012</v>
      </c>
      <c r="V4">
        <v>-13.4535611362992</v>
      </c>
      <c r="W4">
        <v>2.9766835431065</v>
      </c>
      <c r="X4">
        <v>0.8801141271627873</v>
      </c>
    </row>
    <row r="5" spans="1:24" ht="12.75">
      <c r="A5" t="s">
        <v>61</v>
      </c>
      <c r="B5">
        <v>7</v>
      </c>
      <c r="C5">
        <v>28</v>
      </c>
      <c r="D5">
        <v>138</v>
      </c>
      <c r="E5">
        <v>77777</v>
      </c>
      <c r="F5">
        <f t="shared" si="0"/>
        <v>21</v>
      </c>
      <c r="G5" t="s">
        <v>0</v>
      </c>
      <c r="H5">
        <v>4763.13</v>
      </c>
      <c r="I5">
        <v>0.454579</v>
      </c>
      <c r="J5">
        <v>25.0975</v>
      </c>
      <c r="K5">
        <v>2.02265</v>
      </c>
      <c r="L5">
        <v>-0.123187</v>
      </c>
      <c r="M5">
        <v>-0.00418739</v>
      </c>
      <c r="N5">
        <v>24.0879</v>
      </c>
      <c r="O5">
        <v>0.456554</v>
      </c>
      <c r="P5">
        <v>-0.504327</v>
      </c>
      <c r="Q5">
        <v>5</v>
      </c>
      <c r="R5">
        <v>13</v>
      </c>
      <c r="S5">
        <v>763.7</v>
      </c>
      <c r="T5">
        <v>-4.791</v>
      </c>
      <c r="U5">
        <v>-4.0753715667091</v>
      </c>
      <c r="V5">
        <v>-8.19409961873513</v>
      </c>
      <c r="W5">
        <v>3.68023691817673</v>
      </c>
      <c r="X5">
        <v>0.8792456816861233</v>
      </c>
    </row>
    <row r="6" spans="1:24" ht="12.75">
      <c r="A6" t="s">
        <v>61</v>
      </c>
      <c r="B6">
        <v>7</v>
      </c>
      <c r="C6">
        <v>28</v>
      </c>
      <c r="D6">
        <v>134</v>
      </c>
      <c r="E6">
        <v>77900</v>
      </c>
      <c r="F6">
        <f t="shared" si="0"/>
        <v>21</v>
      </c>
      <c r="G6" t="s">
        <v>0</v>
      </c>
      <c r="H6">
        <v>3135.87</v>
      </c>
      <c r="I6">
        <v>1.35021</v>
      </c>
      <c r="J6">
        <v>13.8778</v>
      </c>
      <c r="K6">
        <v>10.3761</v>
      </c>
      <c r="L6">
        <v>-0.182531</v>
      </c>
      <c r="M6">
        <v>-0.0297568</v>
      </c>
      <c r="N6">
        <v>14.0559</v>
      </c>
      <c r="O6">
        <v>-0.126184</v>
      </c>
      <c r="P6">
        <v>-1.69556</v>
      </c>
      <c r="Q6">
        <v>6</v>
      </c>
      <c r="R6">
        <v>12</v>
      </c>
      <c r="S6">
        <v>765.8</v>
      </c>
      <c r="T6">
        <v>-14.956</v>
      </c>
      <c r="U6">
        <v>9.93089570105889</v>
      </c>
      <c r="V6">
        <v>-1.44943112912658</v>
      </c>
      <c r="W6">
        <v>4.93574467177299</v>
      </c>
      <c r="X6">
        <v>0.882540183621392</v>
      </c>
    </row>
    <row r="7" spans="1:24" ht="12.75">
      <c r="A7" t="s">
        <v>61</v>
      </c>
      <c r="B7">
        <v>7</v>
      </c>
      <c r="C7">
        <v>28</v>
      </c>
      <c r="D7">
        <v>133</v>
      </c>
      <c r="E7">
        <v>78020</v>
      </c>
      <c r="F7">
        <f t="shared" si="0"/>
        <v>21</v>
      </c>
      <c r="G7" t="s">
        <v>0</v>
      </c>
      <c r="H7">
        <v>1597.82</v>
      </c>
      <c r="I7">
        <v>-0.345519</v>
      </c>
      <c r="J7">
        <v>-30.2248</v>
      </c>
      <c r="K7">
        <v>30.9268</v>
      </c>
      <c r="L7">
        <v>-0.0843483</v>
      </c>
      <c r="M7">
        <v>-0.0667297</v>
      </c>
      <c r="N7">
        <v>-9.78264</v>
      </c>
      <c r="O7">
        <v>0.645536</v>
      </c>
      <c r="P7">
        <v>-0.735968</v>
      </c>
      <c r="Q7">
        <v>7</v>
      </c>
      <c r="R7">
        <v>5</v>
      </c>
      <c r="S7">
        <v>814.7</v>
      </c>
      <c r="T7">
        <v>43.038</v>
      </c>
      <c r="U7">
        <v>23.6018057620124</v>
      </c>
      <c r="V7">
        <v>8.64149987956431</v>
      </c>
      <c r="W7">
        <v>8.87473619729685</v>
      </c>
      <c r="X7">
        <v>0.8899433946323463</v>
      </c>
    </row>
    <row r="8" spans="1:24" ht="12.75">
      <c r="A8" t="s">
        <v>61</v>
      </c>
      <c r="B8">
        <v>7</v>
      </c>
      <c r="C8">
        <v>28</v>
      </c>
      <c r="D8">
        <v>132</v>
      </c>
      <c r="E8">
        <v>78260</v>
      </c>
      <c r="F8">
        <f t="shared" si="0"/>
        <v>21</v>
      </c>
      <c r="G8" t="s">
        <v>0</v>
      </c>
      <c r="H8">
        <v>953.709</v>
      </c>
      <c r="I8">
        <v>-0.757658</v>
      </c>
      <c r="J8">
        <v>-36.4987</v>
      </c>
      <c r="K8">
        <v>40.7783</v>
      </c>
      <c r="L8">
        <v>-0.0958779</v>
      </c>
      <c r="M8">
        <v>0.0377415</v>
      </c>
      <c r="N8">
        <v>-16.0141</v>
      </c>
      <c r="O8">
        <v>0.740354</v>
      </c>
      <c r="P8">
        <v>-0.734246</v>
      </c>
      <c r="Q8">
        <v>8</v>
      </c>
      <c r="R8">
        <v>10</v>
      </c>
      <c r="S8">
        <v>813.1</v>
      </c>
      <c r="T8">
        <v>13.927</v>
      </c>
      <c r="U8">
        <v>29.8980106275604</v>
      </c>
      <c r="V8">
        <v>12.8252457790039</v>
      </c>
      <c r="W8">
        <v>10.1528481393091</v>
      </c>
      <c r="X8">
        <v>0.8908151549942587</v>
      </c>
    </row>
    <row r="9" spans="1:24" ht="12.75">
      <c r="A9" t="s">
        <v>61</v>
      </c>
      <c r="B9">
        <v>7</v>
      </c>
      <c r="C9">
        <v>28</v>
      </c>
      <c r="D9">
        <v>131</v>
      </c>
      <c r="E9">
        <v>80510</v>
      </c>
      <c r="F9">
        <f t="shared" si="0"/>
        <v>22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9</v>
      </c>
      <c r="R9">
        <v>2</v>
      </c>
      <c r="S9">
        <v>748.7</v>
      </c>
      <c r="T9">
        <v>26.741</v>
      </c>
      <c r="U9">
        <v>-33.2007995964899</v>
      </c>
      <c r="V9">
        <v>-11.7579990237655</v>
      </c>
      <c r="W9">
        <v>4.8257364504959</v>
      </c>
      <c r="X9">
        <v>0.8814087077897674</v>
      </c>
    </row>
    <row r="10" spans="1:24" ht="12.75">
      <c r="A10" t="s">
        <v>61</v>
      </c>
      <c r="B10">
        <v>7</v>
      </c>
      <c r="C10">
        <v>28</v>
      </c>
      <c r="D10">
        <v>130</v>
      </c>
      <c r="E10">
        <v>80630</v>
      </c>
      <c r="F10">
        <f t="shared" si="0"/>
        <v>22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10</v>
      </c>
      <c r="R10">
        <v>7</v>
      </c>
      <c r="S10">
        <v>779.7</v>
      </c>
      <c r="T10">
        <v>10.632</v>
      </c>
      <c r="U10">
        <v>-24.5046929372916</v>
      </c>
      <c r="V10">
        <v>-11.4638799952588</v>
      </c>
      <c r="W10">
        <v>4.17675957532762</v>
      </c>
      <c r="X10">
        <v>0.8830935251798556</v>
      </c>
    </row>
    <row r="11" spans="1:24" ht="12.75">
      <c r="A11" t="s">
        <v>61</v>
      </c>
      <c r="B11">
        <v>7</v>
      </c>
      <c r="C11">
        <v>28</v>
      </c>
      <c r="D11">
        <v>129</v>
      </c>
      <c r="E11">
        <v>80750</v>
      </c>
      <c r="F11">
        <f t="shared" si="0"/>
        <v>22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</v>
      </c>
      <c r="R11">
        <v>9</v>
      </c>
      <c r="S11">
        <v>769.1</v>
      </c>
      <c r="T11">
        <v>8.183</v>
      </c>
      <c r="U11">
        <v>-15.3196800523241</v>
      </c>
      <c r="V11">
        <v>-11.8596980497619</v>
      </c>
      <c r="W11">
        <v>3.34910295271565</v>
      </c>
      <c r="X11">
        <v>0.8907053637031604</v>
      </c>
    </row>
    <row r="12" spans="1:24" ht="12.75">
      <c r="A12" t="s">
        <v>61</v>
      </c>
      <c r="B12">
        <v>7</v>
      </c>
      <c r="C12">
        <v>28</v>
      </c>
      <c r="D12">
        <v>142</v>
      </c>
      <c r="E12">
        <v>80870</v>
      </c>
      <c r="F12">
        <f t="shared" si="0"/>
        <v>22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12</v>
      </c>
      <c r="R12">
        <v>4</v>
      </c>
      <c r="S12">
        <v>781.5</v>
      </c>
      <c r="T12">
        <v>10.496</v>
      </c>
      <c r="U12">
        <v>-6.9093346778487</v>
      </c>
      <c r="V12">
        <v>-11.9935546415867</v>
      </c>
      <c r="W12">
        <v>2.79688800978217</v>
      </c>
      <c r="X12">
        <v>0.884568457906743</v>
      </c>
    </row>
    <row r="13" spans="1:24" ht="12.75">
      <c r="A13" t="s">
        <v>61</v>
      </c>
      <c r="B13">
        <v>7</v>
      </c>
      <c r="C13">
        <v>28</v>
      </c>
      <c r="D13">
        <v>136</v>
      </c>
      <c r="E13">
        <v>81030</v>
      </c>
      <c r="F13">
        <f t="shared" si="0"/>
        <v>22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</v>
      </c>
      <c r="R13">
        <v>16</v>
      </c>
      <c r="S13">
        <v>781.8</v>
      </c>
      <c r="T13">
        <v>9.457</v>
      </c>
      <c r="U13">
        <v>3.7085638330234</v>
      </c>
      <c r="V13">
        <v>-2.10227718916044</v>
      </c>
      <c r="W13">
        <v>4.92625170988857</v>
      </c>
      <c r="X13">
        <v>0.8841784879613023</v>
      </c>
    </row>
    <row r="14" spans="1:24" ht="12.75">
      <c r="A14" t="s">
        <v>61</v>
      </c>
      <c r="B14">
        <v>7</v>
      </c>
      <c r="C14">
        <v>28</v>
      </c>
      <c r="D14">
        <v>143</v>
      </c>
      <c r="E14">
        <v>81285</v>
      </c>
      <c r="F14">
        <f t="shared" si="0"/>
        <v>22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14</v>
      </c>
      <c r="R14">
        <v>14</v>
      </c>
      <c r="S14">
        <v>770.4</v>
      </c>
      <c r="T14">
        <v>10.226</v>
      </c>
      <c r="U14">
        <v>13.0917938440773</v>
      </c>
      <c r="V14">
        <v>8.60231701470944</v>
      </c>
      <c r="W14">
        <v>8.87711347675888</v>
      </c>
      <c r="X14">
        <v>0.8849052160602844</v>
      </c>
    </row>
    <row r="15" spans="1:24" ht="12.75">
      <c r="A15" t="s">
        <v>61</v>
      </c>
      <c r="B15">
        <v>7</v>
      </c>
      <c r="C15">
        <v>28</v>
      </c>
      <c r="D15">
        <v>141</v>
      </c>
      <c r="E15">
        <v>81410</v>
      </c>
      <c r="F15">
        <f t="shared" si="0"/>
        <v>22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15</v>
      </c>
      <c r="R15">
        <v>15</v>
      </c>
      <c r="S15">
        <v>792.2</v>
      </c>
      <c r="T15">
        <v>20.653</v>
      </c>
      <c r="U15">
        <v>21.2578116762322</v>
      </c>
      <c r="V15">
        <v>13.0168075865313</v>
      </c>
      <c r="W15">
        <v>10.4026881664365</v>
      </c>
      <c r="X15">
        <v>0.8872101769188001</v>
      </c>
    </row>
    <row r="16" spans="1:24" ht="12.75">
      <c r="A16" t="s">
        <v>61</v>
      </c>
      <c r="B16">
        <v>7</v>
      </c>
      <c r="C16">
        <v>28</v>
      </c>
      <c r="D16">
        <v>144</v>
      </c>
      <c r="E16">
        <v>81720</v>
      </c>
      <c r="F16">
        <f t="shared" si="0"/>
        <v>22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16</v>
      </c>
      <c r="R16">
        <v>8</v>
      </c>
      <c r="S16">
        <v>793.9</v>
      </c>
      <c r="T16">
        <v>49.648</v>
      </c>
      <c r="U16">
        <v>24.7366227723403</v>
      </c>
      <c r="V16">
        <v>15.4468693552408</v>
      </c>
      <c r="W16">
        <v>11.584149513635</v>
      </c>
      <c r="X16">
        <v>0.8880506110259739</v>
      </c>
    </row>
    <row r="17" spans="1:24" ht="12.75">
      <c r="A17" t="s">
        <v>62</v>
      </c>
      <c r="B17">
        <v>8</v>
      </c>
      <c r="C17">
        <v>1</v>
      </c>
      <c r="D17">
        <v>159</v>
      </c>
      <c r="E17">
        <v>45740</v>
      </c>
      <c r="F17">
        <f t="shared" si="0"/>
        <v>12</v>
      </c>
      <c r="G17" t="s">
        <v>1</v>
      </c>
      <c r="H17">
        <v>2223.4</v>
      </c>
      <c r="I17">
        <v>0.296087</v>
      </c>
      <c r="J17">
        <v>28.866</v>
      </c>
      <c r="K17">
        <v>7.90813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7</v>
      </c>
      <c r="S17">
        <v>823.4</v>
      </c>
      <c r="T17">
        <v>6.479</v>
      </c>
      <c r="U17">
        <v>7.64894348442736</v>
      </c>
      <c r="V17">
        <v>-0.440094364976494</v>
      </c>
      <c r="W17">
        <v>4.74822345889344</v>
      </c>
      <c r="X17">
        <v>0.8961629387161306</v>
      </c>
    </row>
    <row r="18" spans="1:24" ht="12.75">
      <c r="A18" t="s">
        <v>62</v>
      </c>
      <c r="B18">
        <v>8</v>
      </c>
      <c r="C18">
        <v>1</v>
      </c>
      <c r="D18">
        <v>217</v>
      </c>
      <c r="E18">
        <v>46100</v>
      </c>
      <c r="F18">
        <f t="shared" si="0"/>
        <v>12</v>
      </c>
      <c r="G18" t="s">
        <v>1</v>
      </c>
      <c r="H18">
        <v>2985.03</v>
      </c>
      <c r="I18">
        <v>1.22349</v>
      </c>
      <c r="J18">
        <v>36.9567</v>
      </c>
      <c r="K18">
        <v>5.93067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15</v>
      </c>
      <c r="S18">
        <v>846.3</v>
      </c>
      <c r="T18">
        <v>-11.03</v>
      </c>
      <c r="U18">
        <v>2.14432570587358</v>
      </c>
      <c r="V18">
        <v>-4.87156872026785</v>
      </c>
      <c r="W18">
        <v>3.75543880924537</v>
      </c>
      <c r="X18">
        <v>0.8937635543051404</v>
      </c>
    </row>
    <row r="19" spans="1:24" ht="12.75">
      <c r="A19" t="s">
        <v>62</v>
      </c>
      <c r="B19">
        <v>8</v>
      </c>
      <c r="C19">
        <v>1</v>
      </c>
      <c r="D19">
        <v>220</v>
      </c>
      <c r="E19">
        <v>46729</v>
      </c>
      <c r="F19">
        <f t="shared" si="0"/>
        <v>12</v>
      </c>
      <c r="G19" t="s">
        <v>1</v>
      </c>
      <c r="H19">
        <v>3089.64</v>
      </c>
      <c r="I19">
        <v>-0.0726565</v>
      </c>
      <c r="J19">
        <v>31.6439</v>
      </c>
      <c r="K19">
        <v>11.1118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13</v>
      </c>
      <c r="S19">
        <v>852.8</v>
      </c>
      <c r="T19">
        <v>35.036</v>
      </c>
      <c r="U19">
        <v>1.06002616701942</v>
      </c>
      <c r="V19">
        <v>-6.47835806116187</v>
      </c>
      <c r="W19">
        <v>3.35985148380854</v>
      </c>
      <c r="X19">
        <v>0.8914478553032779</v>
      </c>
    </row>
    <row r="20" spans="1:24" ht="12.75">
      <c r="A20" t="s">
        <v>62</v>
      </c>
      <c r="B20">
        <v>8</v>
      </c>
      <c r="C20">
        <v>1</v>
      </c>
      <c r="D20">
        <v>219</v>
      </c>
      <c r="E20">
        <v>47778</v>
      </c>
      <c r="F20">
        <f t="shared" si="0"/>
        <v>13</v>
      </c>
      <c r="G20" t="s">
        <v>1</v>
      </c>
      <c r="H20">
        <v>3073.52</v>
      </c>
      <c r="I20">
        <v>0.323038</v>
      </c>
      <c r="J20">
        <v>33.1335</v>
      </c>
      <c r="K20">
        <v>2.43023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3</v>
      </c>
      <c r="S20">
        <v>853.2</v>
      </c>
      <c r="T20">
        <v>29.733</v>
      </c>
      <c r="U20">
        <v>0.407982885918164</v>
      </c>
      <c r="V20">
        <v>-3.96066950075072</v>
      </c>
      <c r="W20">
        <v>4.05046675079528</v>
      </c>
      <c r="X20">
        <v>0.8981918830289717</v>
      </c>
    </row>
    <row r="21" spans="1:24" ht="12.75">
      <c r="A21" t="s">
        <v>62</v>
      </c>
      <c r="B21">
        <v>8</v>
      </c>
      <c r="C21">
        <v>1</v>
      </c>
      <c r="D21">
        <v>210</v>
      </c>
      <c r="E21">
        <v>48672</v>
      </c>
      <c r="F21">
        <f t="shared" si="0"/>
        <v>13</v>
      </c>
      <c r="G21" t="s">
        <v>1</v>
      </c>
      <c r="H21">
        <v>3068.63</v>
      </c>
      <c r="I21">
        <v>-0.39732</v>
      </c>
      <c r="J21">
        <v>30.8297</v>
      </c>
      <c r="K21">
        <v>3.46941</v>
      </c>
      <c r="L21">
        <v>0</v>
      </c>
      <c r="M21">
        <v>0</v>
      </c>
      <c r="N21">
        <v>0</v>
      </c>
      <c r="O21">
        <v>0</v>
      </c>
      <c r="P21">
        <v>0</v>
      </c>
      <c r="Q21">
        <v>5</v>
      </c>
      <c r="R21">
        <v>2</v>
      </c>
      <c r="S21">
        <v>851</v>
      </c>
      <c r="T21">
        <v>36.096</v>
      </c>
      <c r="U21">
        <v>0.200484596278604</v>
      </c>
      <c r="V21">
        <v>-2.60985930112192</v>
      </c>
      <c r="W21">
        <v>4.47393236878359</v>
      </c>
      <c r="X21">
        <v>0.8966172907657854</v>
      </c>
    </row>
    <row r="22" spans="1:24" ht="12.75">
      <c r="A22" t="s">
        <v>62</v>
      </c>
      <c r="B22">
        <v>8</v>
      </c>
      <c r="C22">
        <v>1</v>
      </c>
      <c r="D22">
        <v>222</v>
      </c>
      <c r="E22">
        <v>48860</v>
      </c>
      <c r="F22">
        <f t="shared" si="0"/>
        <v>13</v>
      </c>
      <c r="G22" t="s">
        <v>1</v>
      </c>
      <c r="H22">
        <v>2179.72</v>
      </c>
      <c r="I22">
        <v>-0.472428</v>
      </c>
      <c r="J22">
        <v>30.8149</v>
      </c>
      <c r="K22">
        <v>11.7673</v>
      </c>
      <c r="L22">
        <v>0</v>
      </c>
      <c r="M22">
        <v>0</v>
      </c>
      <c r="N22">
        <v>0</v>
      </c>
      <c r="O22">
        <v>0</v>
      </c>
      <c r="P22">
        <v>0</v>
      </c>
      <c r="Q22">
        <v>6</v>
      </c>
      <c r="R22">
        <v>4</v>
      </c>
      <c r="S22">
        <v>854.6</v>
      </c>
      <c r="T22">
        <v>42.907</v>
      </c>
      <c r="U22">
        <v>7.53393539942313</v>
      </c>
      <c r="V22">
        <v>0.117911424759507</v>
      </c>
      <c r="W22">
        <v>4.90649835757673</v>
      </c>
      <c r="X22">
        <v>0.8935917359904922</v>
      </c>
    </row>
    <row r="23" spans="1:24" ht="12.75">
      <c r="A23" t="s">
        <v>62</v>
      </c>
      <c r="B23">
        <v>8</v>
      </c>
      <c r="C23">
        <v>1</v>
      </c>
      <c r="D23">
        <v>218</v>
      </c>
      <c r="E23">
        <v>49841</v>
      </c>
      <c r="F23">
        <f t="shared" si="0"/>
        <v>13</v>
      </c>
      <c r="G23" t="s">
        <v>1</v>
      </c>
      <c r="H23">
        <v>2164.43</v>
      </c>
      <c r="I23">
        <v>0.0843291</v>
      </c>
      <c r="J23">
        <v>38.2673</v>
      </c>
      <c r="K23">
        <v>13.0066</v>
      </c>
      <c r="L23">
        <v>0</v>
      </c>
      <c r="M23">
        <v>0</v>
      </c>
      <c r="N23">
        <v>0</v>
      </c>
      <c r="O23">
        <v>0</v>
      </c>
      <c r="P23">
        <v>0</v>
      </c>
      <c r="Q23">
        <v>7</v>
      </c>
      <c r="R23">
        <v>9</v>
      </c>
      <c r="S23">
        <v>851.7</v>
      </c>
      <c r="T23">
        <v>42.45</v>
      </c>
      <c r="U23">
        <v>7.97289249330836</v>
      </c>
      <c r="V23">
        <v>0.196049089899642</v>
      </c>
      <c r="W23">
        <v>4.9174949645238</v>
      </c>
      <c r="X23">
        <v>0.8975451653562215</v>
      </c>
    </row>
    <row r="24" spans="1:24" ht="12.75">
      <c r="A24" t="s">
        <v>62</v>
      </c>
      <c r="B24">
        <v>8</v>
      </c>
      <c r="C24">
        <v>1</v>
      </c>
      <c r="D24">
        <v>224</v>
      </c>
      <c r="E24">
        <v>50656</v>
      </c>
      <c r="F24">
        <f t="shared" si="0"/>
        <v>14</v>
      </c>
      <c r="G24" t="s">
        <v>1</v>
      </c>
      <c r="H24">
        <v>2179.35</v>
      </c>
      <c r="I24">
        <v>0.116287</v>
      </c>
      <c r="J24">
        <v>42.0783</v>
      </c>
      <c r="K24">
        <v>18.4987</v>
      </c>
      <c r="L24">
        <v>0</v>
      </c>
      <c r="M24">
        <v>0</v>
      </c>
      <c r="N24">
        <v>0</v>
      </c>
      <c r="O24">
        <v>0</v>
      </c>
      <c r="P24">
        <v>0</v>
      </c>
      <c r="Q24">
        <v>8</v>
      </c>
      <c r="R24">
        <v>11</v>
      </c>
      <c r="S24">
        <v>856</v>
      </c>
      <c r="T24">
        <v>52.516</v>
      </c>
      <c r="U24">
        <v>7.83319800191243</v>
      </c>
      <c r="V24">
        <v>0.45547879237741</v>
      </c>
      <c r="W24">
        <v>5.03205825522128</v>
      </c>
      <c r="X24">
        <v>0.8984809520961671</v>
      </c>
    </row>
    <row r="25" spans="1:24" ht="12.75">
      <c r="A25" t="s">
        <v>62</v>
      </c>
      <c r="B25">
        <v>8</v>
      </c>
      <c r="C25">
        <v>1</v>
      </c>
      <c r="D25">
        <v>221</v>
      </c>
      <c r="E25">
        <v>50970</v>
      </c>
      <c r="F25">
        <f t="shared" si="0"/>
        <v>14</v>
      </c>
      <c r="G25" t="s">
        <v>1</v>
      </c>
      <c r="H25">
        <v>4590.38</v>
      </c>
      <c r="I25">
        <v>0.692497</v>
      </c>
      <c r="J25">
        <v>38.8118</v>
      </c>
      <c r="K25">
        <v>1.43627</v>
      </c>
      <c r="L25">
        <v>0</v>
      </c>
      <c r="M25">
        <v>0</v>
      </c>
      <c r="N25">
        <v>0</v>
      </c>
      <c r="O25">
        <v>0</v>
      </c>
      <c r="P25">
        <v>0</v>
      </c>
      <c r="Q25">
        <v>9</v>
      </c>
      <c r="R25">
        <v>14</v>
      </c>
      <c r="S25">
        <v>857.7</v>
      </c>
      <c r="T25">
        <v>28.829</v>
      </c>
      <c r="U25">
        <v>-3.10439998554913</v>
      </c>
      <c r="V25">
        <v>-20.346676429366</v>
      </c>
      <c r="W25">
        <v>1.33501071436022</v>
      </c>
      <c r="X25">
        <v>0.8944806990377178</v>
      </c>
    </row>
    <row r="26" spans="1:24" ht="12.75">
      <c r="A26" t="s">
        <v>62</v>
      </c>
      <c r="B26">
        <v>8</v>
      </c>
      <c r="C26">
        <v>1</v>
      </c>
      <c r="D26">
        <v>209</v>
      </c>
      <c r="E26">
        <v>51460</v>
      </c>
      <c r="F26">
        <f t="shared" si="0"/>
        <v>14</v>
      </c>
      <c r="G26" t="s">
        <v>1</v>
      </c>
      <c r="H26">
        <v>4670.44</v>
      </c>
      <c r="I26">
        <v>-0.146811</v>
      </c>
      <c r="J26">
        <v>96.4968</v>
      </c>
      <c r="K26">
        <v>14.1465</v>
      </c>
      <c r="L26">
        <v>0</v>
      </c>
      <c r="M26">
        <v>0</v>
      </c>
      <c r="N26">
        <v>0</v>
      </c>
      <c r="O26">
        <v>0</v>
      </c>
      <c r="P26">
        <v>0</v>
      </c>
      <c r="Q26">
        <v>10</v>
      </c>
      <c r="R26">
        <v>16</v>
      </c>
      <c r="S26">
        <v>853.3</v>
      </c>
      <c r="T26">
        <v>45.43</v>
      </c>
      <c r="U26">
        <v>-3.49237478770156</v>
      </c>
      <c r="V26">
        <v>-21.8726838072885</v>
      </c>
      <c r="W26">
        <v>1.17729169861027</v>
      </c>
      <c r="X26">
        <v>0.8982672357746562</v>
      </c>
    </row>
    <row r="27" spans="1:24" ht="12.75">
      <c r="A27" t="s">
        <v>62</v>
      </c>
      <c r="B27">
        <v>8</v>
      </c>
      <c r="C27">
        <v>1</v>
      </c>
      <c r="D27">
        <v>216</v>
      </c>
      <c r="E27">
        <v>51711</v>
      </c>
      <c r="F27">
        <f t="shared" si="0"/>
        <v>14</v>
      </c>
      <c r="G27" t="s">
        <v>1</v>
      </c>
      <c r="H27">
        <v>3415.73</v>
      </c>
      <c r="I27">
        <v>0.16391</v>
      </c>
      <c r="J27">
        <v>38.227</v>
      </c>
      <c r="K27">
        <v>2.86748</v>
      </c>
      <c r="L27">
        <v>-0.116205</v>
      </c>
      <c r="M27">
        <v>-0.0882254</v>
      </c>
      <c r="N27">
        <v>32.3772</v>
      </c>
      <c r="O27">
        <v>-0.877135</v>
      </c>
      <c r="P27">
        <v>-0.566064</v>
      </c>
      <c r="Q27">
        <v>11</v>
      </c>
      <c r="R27">
        <v>6</v>
      </c>
      <c r="S27">
        <v>853.9</v>
      </c>
      <c r="T27">
        <v>36.913</v>
      </c>
      <c r="U27">
        <v>4.02700317531881</v>
      </c>
      <c r="V27">
        <v>-20.8702273028754</v>
      </c>
      <c r="W27">
        <v>1.11647629235258</v>
      </c>
      <c r="X27">
        <v>0.9003058994901684</v>
      </c>
    </row>
    <row r="28" spans="1:24" ht="12.75">
      <c r="A28" t="s">
        <v>62</v>
      </c>
      <c r="B28">
        <v>8</v>
      </c>
      <c r="C28">
        <v>1</v>
      </c>
      <c r="D28">
        <v>160</v>
      </c>
      <c r="E28">
        <v>51855</v>
      </c>
      <c r="F28">
        <f t="shared" si="0"/>
        <v>14</v>
      </c>
      <c r="G28" t="s">
        <v>1</v>
      </c>
      <c r="H28">
        <v>2523.03</v>
      </c>
      <c r="I28">
        <v>-0.748088</v>
      </c>
      <c r="J28">
        <v>27.8729</v>
      </c>
      <c r="K28">
        <v>-0.439728</v>
      </c>
      <c r="L28">
        <v>0</v>
      </c>
      <c r="M28">
        <v>0</v>
      </c>
      <c r="N28">
        <v>0</v>
      </c>
      <c r="O28">
        <v>0</v>
      </c>
      <c r="P28">
        <v>0</v>
      </c>
      <c r="Q28">
        <v>12</v>
      </c>
      <c r="R28">
        <v>16</v>
      </c>
      <c r="S28">
        <v>854</v>
      </c>
      <c r="T28">
        <v>18.641</v>
      </c>
      <c r="U28">
        <v>6.38709334920635</v>
      </c>
      <c r="V28">
        <v>0.0838493424673044</v>
      </c>
      <c r="W28">
        <v>5.17983734858996</v>
      </c>
      <c r="X28">
        <v>0.8953797132235798</v>
      </c>
    </row>
    <row r="29" spans="1:24" ht="12.75">
      <c r="A29" t="s">
        <v>62</v>
      </c>
      <c r="B29">
        <v>8</v>
      </c>
      <c r="C29">
        <v>1</v>
      </c>
      <c r="D29">
        <v>214</v>
      </c>
      <c r="E29">
        <v>51993</v>
      </c>
      <c r="F29">
        <f t="shared" si="0"/>
        <v>14</v>
      </c>
      <c r="G29" t="s">
        <v>1</v>
      </c>
      <c r="H29">
        <v>1685.04</v>
      </c>
      <c r="I29">
        <v>-0.129929</v>
      </c>
      <c r="J29">
        <v>43.2341</v>
      </c>
      <c r="K29">
        <v>27.9668</v>
      </c>
      <c r="L29">
        <v>-0.054823</v>
      </c>
      <c r="M29">
        <v>0.33679</v>
      </c>
      <c r="N29">
        <v>25.3132</v>
      </c>
      <c r="O29">
        <v>0.0801922</v>
      </c>
      <c r="P29">
        <v>-0.188711</v>
      </c>
      <c r="Q29">
        <v>13</v>
      </c>
      <c r="R29">
        <v>8</v>
      </c>
      <c r="S29">
        <v>847.9</v>
      </c>
      <c r="T29">
        <v>34.722</v>
      </c>
      <c r="U29">
        <v>12.4970663468723</v>
      </c>
      <c r="V29">
        <v>3.08112258160691</v>
      </c>
      <c r="W29">
        <v>5.73167112530793</v>
      </c>
      <c r="X29">
        <v>0.8969415503070658</v>
      </c>
    </row>
    <row r="30" spans="1:24" ht="12.75">
      <c r="A30" t="s">
        <v>62</v>
      </c>
      <c r="B30">
        <v>8</v>
      </c>
      <c r="C30">
        <v>1</v>
      </c>
      <c r="D30">
        <v>211</v>
      </c>
      <c r="E30">
        <v>52165</v>
      </c>
      <c r="F30">
        <f t="shared" si="0"/>
        <v>14</v>
      </c>
      <c r="G30" t="s">
        <v>1</v>
      </c>
      <c r="H30">
        <v>666.042</v>
      </c>
      <c r="I30">
        <v>0.311201</v>
      </c>
      <c r="J30">
        <v>51.3109</v>
      </c>
      <c r="K30">
        <v>18.7505</v>
      </c>
      <c r="L30">
        <v>0</v>
      </c>
      <c r="M30">
        <v>0</v>
      </c>
      <c r="N30">
        <v>0</v>
      </c>
      <c r="O30">
        <v>0</v>
      </c>
      <c r="P30">
        <v>0</v>
      </c>
      <c r="Q30">
        <v>14</v>
      </c>
      <c r="R30">
        <v>10</v>
      </c>
      <c r="S30">
        <v>849.5</v>
      </c>
      <c r="T30">
        <v>40.007</v>
      </c>
      <c r="U30">
        <v>20.0431836660903</v>
      </c>
      <c r="V30">
        <v>6.03346019909742</v>
      </c>
      <c r="W30">
        <v>6.2429412396921</v>
      </c>
      <c r="X30">
        <v>0.8935540553038</v>
      </c>
    </row>
    <row r="31" spans="1:24" ht="12.75">
      <c r="A31" t="s">
        <v>62</v>
      </c>
      <c r="B31">
        <v>8</v>
      </c>
      <c r="C31">
        <v>1</v>
      </c>
      <c r="D31">
        <v>213</v>
      </c>
      <c r="E31">
        <v>52446</v>
      </c>
      <c r="F31">
        <f t="shared" si="0"/>
        <v>14</v>
      </c>
      <c r="G31" t="s">
        <v>1</v>
      </c>
      <c r="H31">
        <v>563.373</v>
      </c>
      <c r="I31">
        <v>5.47321</v>
      </c>
      <c r="J31">
        <v>54.6365</v>
      </c>
      <c r="K31">
        <v>45.0929</v>
      </c>
      <c r="L31">
        <v>-0.282261</v>
      </c>
      <c r="M31">
        <v>0.430279</v>
      </c>
      <c r="N31">
        <v>9.31828</v>
      </c>
      <c r="O31">
        <v>0.21468</v>
      </c>
      <c r="P31">
        <v>-1.09585</v>
      </c>
      <c r="Q31">
        <v>15</v>
      </c>
      <c r="R31">
        <v>5</v>
      </c>
      <c r="S31">
        <v>846.1</v>
      </c>
      <c r="T31">
        <v>28.136</v>
      </c>
      <c r="U31">
        <v>20.1943081425345</v>
      </c>
      <c r="V31">
        <v>7.42353142993227</v>
      </c>
      <c r="W31">
        <v>6.79044065764963</v>
      </c>
      <c r="X31">
        <v>0.8966068715515643</v>
      </c>
    </row>
    <row r="32" spans="1:24" ht="12.75">
      <c r="A32" t="s">
        <v>62</v>
      </c>
      <c r="B32">
        <v>8</v>
      </c>
      <c r="C32">
        <v>1</v>
      </c>
      <c r="D32">
        <v>212</v>
      </c>
      <c r="E32">
        <v>52837</v>
      </c>
      <c r="F32">
        <f t="shared" si="0"/>
        <v>14</v>
      </c>
      <c r="G32" t="s">
        <v>1</v>
      </c>
      <c r="H32">
        <v>569.563</v>
      </c>
      <c r="I32">
        <v>4.8067</v>
      </c>
      <c r="J32">
        <v>53.4947</v>
      </c>
      <c r="K32">
        <v>48.5723</v>
      </c>
      <c r="L32">
        <v>-0.275094</v>
      </c>
      <c r="M32">
        <v>0.407274</v>
      </c>
      <c r="N32">
        <v>13.9757</v>
      </c>
      <c r="O32">
        <v>-0.456523</v>
      </c>
      <c r="P32">
        <v>-0.516074</v>
      </c>
      <c r="Q32">
        <v>16</v>
      </c>
      <c r="R32">
        <v>12</v>
      </c>
      <c r="S32">
        <v>847</v>
      </c>
      <c r="T32">
        <v>-17.664</v>
      </c>
      <c r="U32">
        <v>19.8260011233296</v>
      </c>
      <c r="V32">
        <v>8.03223351278434</v>
      </c>
      <c r="W32">
        <v>7.08388557245206</v>
      </c>
      <c r="X32">
        <v>0.8915773519540969</v>
      </c>
    </row>
    <row r="33" spans="1:24" ht="12.75">
      <c r="A33" t="s">
        <v>63</v>
      </c>
      <c r="B33">
        <v>8</v>
      </c>
      <c r="C33">
        <v>1</v>
      </c>
      <c r="D33">
        <v>237</v>
      </c>
      <c r="E33">
        <v>73489</v>
      </c>
      <c r="F33">
        <f t="shared" si="0"/>
        <v>20</v>
      </c>
      <c r="G33" t="s">
        <v>2</v>
      </c>
      <c r="H33">
        <v>2174.96</v>
      </c>
      <c r="I33">
        <v>0.259275</v>
      </c>
      <c r="J33">
        <v>194.087</v>
      </c>
      <c r="K33">
        <v>10.1209</v>
      </c>
      <c r="L33">
        <v>-0.116383</v>
      </c>
      <c r="M33">
        <v>-0.000326956</v>
      </c>
      <c r="N33">
        <v>59.4184</v>
      </c>
      <c r="O33">
        <v>0.00315795</v>
      </c>
      <c r="P33">
        <v>0.706002</v>
      </c>
      <c r="Q33">
        <v>1</v>
      </c>
      <c r="R33">
        <v>7</v>
      </c>
      <c r="S33">
        <v>812</v>
      </c>
      <c r="T33">
        <v>-3.033</v>
      </c>
      <c r="U33">
        <v>8.63921994024419</v>
      </c>
      <c r="V33">
        <v>0.84890581657131</v>
      </c>
      <c r="W33">
        <v>5.18702124212248</v>
      </c>
      <c r="X33">
        <v>0.8962055999254163</v>
      </c>
    </row>
    <row r="34" spans="1:24" ht="12.75">
      <c r="A34" t="s">
        <v>63</v>
      </c>
      <c r="B34">
        <v>8</v>
      </c>
      <c r="C34">
        <v>1</v>
      </c>
      <c r="D34">
        <v>235</v>
      </c>
      <c r="E34">
        <v>73704</v>
      </c>
      <c r="F34">
        <f t="shared" si="0"/>
        <v>20</v>
      </c>
      <c r="G34" t="s">
        <v>2</v>
      </c>
      <c r="H34">
        <v>2178.13</v>
      </c>
      <c r="I34">
        <v>1.90157</v>
      </c>
      <c r="J34">
        <v>186.693</v>
      </c>
      <c r="K34">
        <v>-3.02734</v>
      </c>
      <c r="L34">
        <v>-0.216027</v>
      </c>
      <c r="M34">
        <v>-0.0448958</v>
      </c>
      <c r="N34">
        <v>67.1304</v>
      </c>
      <c r="O34">
        <v>0.132914</v>
      </c>
      <c r="P34">
        <v>0.187443</v>
      </c>
      <c r="Q34">
        <v>2</v>
      </c>
      <c r="R34">
        <v>9</v>
      </c>
      <c r="S34">
        <v>763.2</v>
      </c>
      <c r="T34">
        <v>3.629</v>
      </c>
      <c r="U34">
        <v>7.69754708810431</v>
      </c>
      <c r="V34">
        <v>5.79952873718427</v>
      </c>
      <c r="W34">
        <v>7.36263141234107</v>
      </c>
      <c r="X34">
        <v>0.8890171016036459</v>
      </c>
    </row>
    <row r="35" spans="1:24" ht="12.75">
      <c r="A35" t="s">
        <v>63</v>
      </c>
      <c r="B35">
        <v>8</v>
      </c>
      <c r="C35">
        <v>1</v>
      </c>
      <c r="D35">
        <v>238</v>
      </c>
      <c r="E35">
        <v>73944</v>
      </c>
      <c r="F35">
        <f t="shared" si="0"/>
        <v>20</v>
      </c>
      <c r="G35" t="s">
        <v>2</v>
      </c>
      <c r="H35">
        <v>3079.8</v>
      </c>
      <c r="I35">
        <v>-315.869</v>
      </c>
      <c r="J35">
        <v>16835.9</v>
      </c>
      <c r="K35">
        <v>7436.27</v>
      </c>
      <c r="L35">
        <v>23.2342</v>
      </c>
      <c r="M35">
        <v>-4.39816</v>
      </c>
      <c r="N35">
        <v>2075.05</v>
      </c>
      <c r="O35">
        <v>-77.572</v>
      </c>
      <c r="P35">
        <v>76.54</v>
      </c>
      <c r="Q35">
        <v>3</v>
      </c>
      <c r="R35">
        <v>14</v>
      </c>
      <c r="S35">
        <v>790.5</v>
      </c>
      <c r="T35">
        <v>6.094</v>
      </c>
      <c r="U35">
        <v>1.68551037594139</v>
      </c>
      <c r="V35">
        <v>-0.395699158946845</v>
      </c>
      <c r="W35">
        <v>5.29532261190231</v>
      </c>
      <c r="X35">
        <v>0.8828279750114286</v>
      </c>
    </row>
    <row r="36" spans="1:24" ht="12.75">
      <c r="A36" t="s">
        <v>63</v>
      </c>
      <c r="B36">
        <v>8</v>
      </c>
      <c r="C36">
        <v>1</v>
      </c>
      <c r="D36">
        <v>234</v>
      </c>
      <c r="E36">
        <v>75270</v>
      </c>
      <c r="F36">
        <f t="shared" si="0"/>
        <v>20</v>
      </c>
      <c r="G36" t="s">
        <v>2</v>
      </c>
      <c r="H36">
        <v>3102.53</v>
      </c>
      <c r="I36">
        <v>-322.801</v>
      </c>
      <c r="J36">
        <v>17174.9</v>
      </c>
      <c r="K36">
        <v>7587.41</v>
      </c>
      <c r="L36">
        <v>23.7827</v>
      </c>
      <c r="M36">
        <v>-4.4948</v>
      </c>
      <c r="N36">
        <v>2138.38</v>
      </c>
      <c r="O36">
        <v>-79.5163</v>
      </c>
      <c r="P36">
        <v>78.4181</v>
      </c>
      <c r="Q36">
        <v>4</v>
      </c>
      <c r="R36">
        <v>6</v>
      </c>
      <c r="S36">
        <v>795.2</v>
      </c>
      <c r="T36">
        <v>-6.801</v>
      </c>
      <c r="U36">
        <v>3.54948644953454</v>
      </c>
      <c r="V36">
        <v>-21.4932351275058</v>
      </c>
      <c r="W36">
        <v>0.998987902988987</v>
      </c>
      <c r="X36">
        <v>0.8892612473679533</v>
      </c>
    </row>
    <row r="37" spans="1:24" ht="12.75">
      <c r="A37" t="s">
        <v>63</v>
      </c>
      <c r="B37">
        <v>8</v>
      </c>
      <c r="C37">
        <v>1</v>
      </c>
      <c r="D37">
        <v>239</v>
      </c>
      <c r="E37">
        <v>76186</v>
      </c>
      <c r="F37">
        <f t="shared" si="0"/>
        <v>21</v>
      </c>
      <c r="G37" t="s">
        <v>2</v>
      </c>
      <c r="H37">
        <v>3104.79</v>
      </c>
      <c r="I37">
        <v>-322.62</v>
      </c>
      <c r="J37">
        <v>17237.6</v>
      </c>
      <c r="K37">
        <v>7606.42</v>
      </c>
      <c r="L37">
        <v>23.7906</v>
      </c>
      <c r="M37">
        <v>-4.53929</v>
      </c>
      <c r="N37">
        <v>2147.66</v>
      </c>
      <c r="O37">
        <v>-80.5629</v>
      </c>
      <c r="P37">
        <v>78.7615</v>
      </c>
      <c r="Q37">
        <v>5</v>
      </c>
      <c r="R37">
        <v>11</v>
      </c>
      <c r="S37">
        <v>807.4</v>
      </c>
      <c r="T37">
        <v>20.323</v>
      </c>
      <c r="U37">
        <v>5.02527712052385</v>
      </c>
      <c r="V37">
        <v>-20.829052310404</v>
      </c>
      <c r="W37">
        <v>1.06518026283512</v>
      </c>
      <c r="X37">
        <v>0.8907669676079486</v>
      </c>
    </row>
    <row r="38" spans="1:24" ht="12.75">
      <c r="A38" t="s">
        <v>63</v>
      </c>
      <c r="B38">
        <v>8</v>
      </c>
      <c r="C38">
        <v>1</v>
      </c>
      <c r="D38">
        <v>233</v>
      </c>
      <c r="E38">
        <v>76443</v>
      </c>
      <c r="F38">
        <f t="shared" si="0"/>
        <v>21</v>
      </c>
      <c r="G38" t="s">
        <v>2</v>
      </c>
      <c r="H38">
        <v>2270.97</v>
      </c>
      <c r="I38">
        <v>0.526846</v>
      </c>
      <c r="J38">
        <v>72.2396</v>
      </c>
      <c r="K38">
        <v>-12.2447</v>
      </c>
      <c r="L38">
        <v>-0.112217</v>
      </c>
      <c r="M38">
        <v>-0.0958817</v>
      </c>
      <c r="N38">
        <v>40.0917</v>
      </c>
      <c r="O38">
        <v>-0.256672</v>
      </c>
      <c r="P38">
        <v>-0.215566</v>
      </c>
      <c r="Q38">
        <v>6</v>
      </c>
      <c r="R38">
        <v>13</v>
      </c>
      <c r="S38">
        <v>818.1</v>
      </c>
      <c r="T38">
        <v>25.307</v>
      </c>
      <c r="U38">
        <v>6.58269634461451</v>
      </c>
      <c r="V38">
        <v>2.22468093825717</v>
      </c>
      <c r="W38">
        <v>5.79319903734138</v>
      </c>
      <c r="X38">
        <v>0.8950124765102734</v>
      </c>
    </row>
    <row r="39" spans="1:24" ht="12.75">
      <c r="A39" t="s">
        <v>63</v>
      </c>
      <c r="B39">
        <v>8</v>
      </c>
      <c r="C39">
        <v>1</v>
      </c>
      <c r="D39">
        <v>240</v>
      </c>
      <c r="E39">
        <v>77348</v>
      </c>
      <c r="F39">
        <f t="shared" si="0"/>
        <v>21</v>
      </c>
      <c r="G39" t="s">
        <v>2</v>
      </c>
      <c r="H39">
        <v>2186.45</v>
      </c>
      <c r="I39">
        <v>0.911225</v>
      </c>
      <c r="J39">
        <v>65.3861</v>
      </c>
      <c r="K39">
        <v>-12.1435</v>
      </c>
      <c r="L39">
        <v>-0.158464</v>
      </c>
      <c r="M39">
        <v>-0.0680108</v>
      </c>
      <c r="N39">
        <v>41.0802</v>
      </c>
      <c r="O39">
        <v>-0.336358</v>
      </c>
      <c r="P39">
        <v>-0.0269803</v>
      </c>
      <c r="Q39">
        <v>7</v>
      </c>
      <c r="R39">
        <v>5</v>
      </c>
      <c r="S39">
        <v>820.1</v>
      </c>
      <c r="T39">
        <v>21.485</v>
      </c>
      <c r="U39">
        <v>7.7766502054352</v>
      </c>
      <c r="V39">
        <v>2.06906882373418</v>
      </c>
      <c r="W39">
        <v>5.65964246019955</v>
      </c>
      <c r="X39">
        <v>0.8949149442107188</v>
      </c>
    </row>
    <row r="40" spans="1:24" ht="12.75">
      <c r="A40" t="s">
        <v>63</v>
      </c>
      <c r="B40">
        <v>8</v>
      </c>
      <c r="C40">
        <v>1</v>
      </c>
      <c r="D40">
        <v>236</v>
      </c>
      <c r="E40">
        <v>78183</v>
      </c>
      <c r="F40">
        <f t="shared" si="0"/>
        <v>21</v>
      </c>
      <c r="G40" t="s">
        <v>2</v>
      </c>
      <c r="H40">
        <v>2605.55</v>
      </c>
      <c r="I40">
        <v>0.949258</v>
      </c>
      <c r="J40">
        <v>80.4818</v>
      </c>
      <c r="K40">
        <v>-22.4047</v>
      </c>
      <c r="L40">
        <v>-0.149371</v>
      </c>
      <c r="M40">
        <v>-0.0296941</v>
      </c>
      <c r="N40">
        <v>42.7028</v>
      </c>
      <c r="O40">
        <v>-0.126183</v>
      </c>
      <c r="P40">
        <v>-0.19388</v>
      </c>
      <c r="Q40">
        <v>8</v>
      </c>
      <c r="R40">
        <v>3</v>
      </c>
      <c r="S40">
        <v>829.1</v>
      </c>
      <c r="T40">
        <v>19.348</v>
      </c>
      <c r="U40">
        <v>5.75954536183462</v>
      </c>
      <c r="V40">
        <v>-2.30741746498275</v>
      </c>
      <c r="W40">
        <v>4.44380126418315</v>
      </c>
      <c r="X40">
        <v>0.8944090033702452</v>
      </c>
    </row>
    <row r="41" spans="1:24" ht="12.75">
      <c r="A41" t="s">
        <v>63</v>
      </c>
      <c r="B41">
        <v>8</v>
      </c>
      <c r="C41">
        <v>1</v>
      </c>
      <c r="D41">
        <v>229</v>
      </c>
      <c r="E41">
        <v>78288</v>
      </c>
      <c r="F41">
        <f t="shared" si="0"/>
        <v>21</v>
      </c>
      <c r="G41" t="s">
        <v>2</v>
      </c>
      <c r="H41">
        <v>3836.62</v>
      </c>
      <c r="I41">
        <v>-576.527</v>
      </c>
      <c r="J41">
        <v>30638</v>
      </c>
      <c r="K41">
        <v>13555.8</v>
      </c>
      <c r="L41">
        <v>42.5756</v>
      </c>
      <c r="M41">
        <v>-7.95792</v>
      </c>
      <c r="N41">
        <v>3790.08</v>
      </c>
      <c r="O41">
        <v>-143.021</v>
      </c>
      <c r="P41">
        <v>140.45</v>
      </c>
      <c r="Q41">
        <v>9</v>
      </c>
      <c r="R41">
        <v>8</v>
      </c>
      <c r="S41">
        <v>822.8</v>
      </c>
      <c r="T41">
        <v>21.705</v>
      </c>
      <c r="U41">
        <v>0.798252347808042</v>
      </c>
      <c r="V41">
        <v>-21.186776204018</v>
      </c>
      <c r="W41">
        <v>1.17879280070278</v>
      </c>
      <c r="X41">
        <v>0.8953633712279027</v>
      </c>
    </row>
    <row r="42" spans="1:24" ht="12.75">
      <c r="A42" t="s">
        <v>63</v>
      </c>
      <c r="B42">
        <v>8</v>
      </c>
      <c r="C42">
        <v>1</v>
      </c>
      <c r="D42">
        <v>225</v>
      </c>
      <c r="E42">
        <v>78462</v>
      </c>
      <c r="F42">
        <f t="shared" si="0"/>
        <v>21</v>
      </c>
      <c r="G42" t="s">
        <v>2</v>
      </c>
      <c r="H42">
        <v>4643.68</v>
      </c>
      <c r="I42">
        <v>-856.226</v>
      </c>
      <c r="J42">
        <v>45482.3</v>
      </c>
      <c r="K42">
        <v>20130.8</v>
      </c>
      <c r="L42">
        <v>63.2265</v>
      </c>
      <c r="M42">
        <v>-11.7996</v>
      </c>
      <c r="N42">
        <v>5609.43</v>
      </c>
      <c r="O42">
        <v>-211.194</v>
      </c>
      <c r="P42">
        <v>207.612</v>
      </c>
      <c r="Q42">
        <v>10</v>
      </c>
      <c r="R42">
        <v>10</v>
      </c>
      <c r="S42">
        <v>835.5</v>
      </c>
      <c r="T42">
        <v>23.08</v>
      </c>
      <c r="U42">
        <v>-3.16515207774389</v>
      </c>
      <c r="V42">
        <v>-23.7854045742104</v>
      </c>
      <c r="W42">
        <v>0.994626736985428</v>
      </c>
      <c r="X42">
        <v>0.8966098061433856</v>
      </c>
    </row>
    <row r="43" spans="1:24" ht="12.75">
      <c r="A43" t="s">
        <v>63</v>
      </c>
      <c r="B43">
        <v>8</v>
      </c>
      <c r="C43">
        <v>1</v>
      </c>
      <c r="D43">
        <v>230</v>
      </c>
      <c r="E43">
        <v>79168</v>
      </c>
      <c r="F43">
        <f t="shared" si="0"/>
        <v>21</v>
      </c>
      <c r="G43" t="s">
        <v>2</v>
      </c>
      <c r="H43">
        <v>4647.52</v>
      </c>
      <c r="I43">
        <v>-857.932</v>
      </c>
      <c r="J43">
        <v>45560.5</v>
      </c>
      <c r="K43">
        <v>20160.4</v>
      </c>
      <c r="L43">
        <v>63.3236</v>
      </c>
      <c r="M43">
        <v>-11.7956</v>
      </c>
      <c r="N43">
        <v>5609.6</v>
      </c>
      <c r="O43">
        <v>-211.871</v>
      </c>
      <c r="P43">
        <v>207.893</v>
      </c>
      <c r="Q43">
        <v>11</v>
      </c>
      <c r="R43">
        <v>12</v>
      </c>
      <c r="S43">
        <v>834.7</v>
      </c>
      <c r="T43">
        <v>19.982</v>
      </c>
      <c r="U43">
        <v>-2.18331418335436</v>
      </c>
      <c r="V43">
        <v>-20.8804970646627</v>
      </c>
      <c r="W43">
        <v>1.27867438029682</v>
      </c>
      <c r="X43">
        <v>0.8983905911482508</v>
      </c>
    </row>
    <row r="44" spans="1:24" ht="12.75">
      <c r="A44" t="s">
        <v>63</v>
      </c>
      <c r="B44">
        <v>8</v>
      </c>
      <c r="C44">
        <v>1</v>
      </c>
      <c r="D44">
        <v>226</v>
      </c>
      <c r="E44">
        <v>79736</v>
      </c>
      <c r="F44">
        <f t="shared" si="0"/>
        <v>22</v>
      </c>
      <c r="G44" t="s">
        <v>2</v>
      </c>
      <c r="H44">
        <v>3440.53</v>
      </c>
      <c r="I44">
        <v>-438.57</v>
      </c>
      <c r="J44">
        <v>23362.3</v>
      </c>
      <c r="K44">
        <v>10335.5</v>
      </c>
      <c r="L44">
        <v>32.3839</v>
      </c>
      <c r="M44">
        <v>-6.18411</v>
      </c>
      <c r="N44">
        <v>2900.8</v>
      </c>
      <c r="O44">
        <v>-109.319</v>
      </c>
      <c r="P44">
        <v>107.245</v>
      </c>
      <c r="Q44">
        <v>12</v>
      </c>
      <c r="R44">
        <v>15</v>
      </c>
      <c r="S44">
        <v>832.5</v>
      </c>
      <c r="T44">
        <v>27.895</v>
      </c>
      <c r="U44">
        <v>4.63634859365572</v>
      </c>
      <c r="V44">
        <v>-17.6969853399948</v>
      </c>
      <c r="W44">
        <v>1.48899137871282</v>
      </c>
      <c r="X44">
        <v>0.8939520423731246</v>
      </c>
    </row>
    <row r="45" spans="1:24" ht="12.75">
      <c r="A45" t="s">
        <v>63</v>
      </c>
      <c r="B45">
        <v>8</v>
      </c>
      <c r="C45">
        <v>1</v>
      </c>
      <c r="D45">
        <v>231</v>
      </c>
      <c r="E45">
        <v>79910</v>
      </c>
      <c r="F45">
        <f t="shared" si="0"/>
        <v>22</v>
      </c>
      <c r="G45" t="s">
        <v>2</v>
      </c>
      <c r="H45">
        <v>2691.22</v>
      </c>
      <c r="I45">
        <v>-0.0657614</v>
      </c>
      <c r="J45">
        <v>71.888</v>
      </c>
      <c r="K45">
        <v>8.71541</v>
      </c>
      <c r="L45">
        <v>-0.136956</v>
      </c>
      <c r="M45">
        <v>-0.0828888</v>
      </c>
      <c r="N45">
        <v>34.7568</v>
      </c>
      <c r="O45">
        <v>0.351326</v>
      </c>
      <c r="P45">
        <v>-0.558873</v>
      </c>
      <c r="Q45">
        <v>13</v>
      </c>
      <c r="R45">
        <v>2</v>
      </c>
      <c r="S45">
        <v>808.2</v>
      </c>
      <c r="T45">
        <v>46.609</v>
      </c>
      <c r="U45">
        <v>4.48612401533884</v>
      </c>
      <c r="V45">
        <v>2.58912523751628</v>
      </c>
      <c r="W45">
        <v>6.39214694772238</v>
      </c>
      <c r="X45">
        <v>0.8972979619439917</v>
      </c>
    </row>
    <row r="46" spans="1:24" ht="12.75">
      <c r="A46" t="s">
        <v>63</v>
      </c>
      <c r="B46">
        <v>8</v>
      </c>
      <c r="C46">
        <v>1</v>
      </c>
      <c r="D46">
        <v>227</v>
      </c>
      <c r="E46">
        <v>80141</v>
      </c>
      <c r="F46">
        <f t="shared" si="0"/>
        <v>22</v>
      </c>
      <c r="G46" t="s">
        <v>2</v>
      </c>
      <c r="H46">
        <v>1158.11</v>
      </c>
      <c r="I46">
        <v>0.226694</v>
      </c>
      <c r="J46">
        <v>58.8006</v>
      </c>
      <c r="K46">
        <v>5.21817</v>
      </c>
      <c r="L46">
        <v>-0.128225</v>
      </c>
      <c r="M46">
        <v>0.0217107</v>
      </c>
      <c r="N46">
        <v>38.8242</v>
      </c>
      <c r="O46">
        <v>0.29975</v>
      </c>
      <c r="P46">
        <v>0.370159</v>
      </c>
      <c r="Q46">
        <v>14</v>
      </c>
      <c r="R46">
        <v>4</v>
      </c>
      <c r="S46">
        <v>800.9</v>
      </c>
      <c r="T46">
        <v>30.03</v>
      </c>
      <c r="U46">
        <v>18.1727625636627</v>
      </c>
      <c r="V46">
        <v>7.64834330660273</v>
      </c>
      <c r="W46">
        <v>7.38422686092763</v>
      </c>
      <c r="X46">
        <v>0.8905413635052399</v>
      </c>
    </row>
    <row r="47" spans="1:24" ht="12.75">
      <c r="A47" t="s">
        <v>64</v>
      </c>
      <c r="B47">
        <v>8</v>
      </c>
      <c r="C47">
        <v>2</v>
      </c>
      <c r="D47">
        <v>147</v>
      </c>
      <c r="E47">
        <v>48423</v>
      </c>
      <c r="F47">
        <f t="shared" si="0"/>
        <v>13</v>
      </c>
      <c r="G47" t="s">
        <v>3</v>
      </c>
      <c r="H47">
        <v>5526.69</v>
      </c>
      <c r="I47">
        <v>0.246358</v>
      </c>
      <c r="J47">
        <v>31.2459</v>
      </c>
      <c r="K47">
        <v>4.40557</v>
      </c>
      <c r="L47">
        <v>-0.201174</v>
      </c>
      <c r="M47">
        <v>-0.0571625</v>
      </c>
      <c r="N47">
        <v>35.2842</v>
      </c>
      <c r="O47">
        <v>-0.0456819</v>
      </c>
      <c r="P47">
        <v>-0.452747</v>
      </c>
      <c r="Q47">
        <v>1</v>
      </c>
      <c r="R47">
        <v>9</v>
      </c>
      <c r="S47">
        <v>825.3</v>
      </c>
      <c r="T47">
        <v>24.978</v>
      </c>
      <c r="U47">
        <v>-10.6425607176041</v>
      </c>
      <c r="V47">
        <v>-12.5851098259693</v>
      </c>
      <c r="W47">
        <v>2.82053492598153</v>
      </c>
      <c r="X47">
        <v>0.8868800182221965</v>
      </c>
    </row>
    <row r="48" spans="1:24" ht="12.75">
      <c r="A48" t="s">
        <v>64</v>
      </c>
      <c r="B48">
        <v>8</v>
      </c>
      <c r="C48">
        <v>2</v>
      </c>
      <c r="D48">
        <v>148</v>
      </c>
      <c r="E48">
        <v>49052</v>
      </c>
      <c r="F48">
        <f t="shared" si="0"/>
        <v>13</v>
      </c>
      <c r="G48" t="s">
        <v>3</v>
      </c>
      <c r="H48">
        <v>900.345</v>
      </c>
      <c r="I48">
        <v>-0.0637561</v>
      </c>
      <c r="J48">
        <v>101.758</v>
      </c>
      <c r="K48">
        <v>23.2527</v>
      </c>
      <c r="L48">
        <v>-0.171209</v>
      </c>
      <c r="M48">
        <v>0.198624</v>
      </c>
      <c r="N48">
        <v>50.9533</v>
      </c>
      <c r="O48">
        <v>0.861713</v>
      </c>
      <c r="P48">
        <v>-0.0941897</v>
      </c>
      <c r="Q48">
        <v>2</v>
      </c>
      <c r="R48">
        <v>4</v>
      </c>
      <c r="S48">
        <v>735</v>
      </c>
      <c r="T48">
        <v>7.203</v>
      </c>
      <c r="U48">
        <v>18.3235740256834</v>
      </c>
      <c r="V48">
        <v>9.98475891644568</v>
      </c>
      <c r="W48">
        <v>8.37930981190254</v>
      </c>
      <c r="X48">
        <v>0.8883189163816799</v>
      </c>
    </row>
    <row r="49" spans="1:24" ht="12.75">
      <c r="A49" t="s">
        <v>64</v>
      </c>
      <c r="B49">
        <v>8</v>
      </c>
      <c r="C49">
        <v>2</v>
      </c>
      <c r="D49">
        <v>155</v>
      </c>
      <c r="E49">
        <v>50000</v>
      </c>
      <c r="F49">
        <f t="shared" si="0"/>
        <v>13</v>
      </c>
      <c r="G49" t="s">
        <v>3</v>
      </c>
      <c r="H49">
        <v>1048.96</v>
      </c>
      <c r="I49">
        <v>-1.41579</v>
      </c>
      <c r="J49">
        <v>124.768</v>
      </c>
      <c r="K49">
        <v>36.4444</v>
      </c>
      <c r="L49">
        <v>0</v>
      </c>
      <c r="M49">
        <v>0</v>
      </c>
      <c r="N49">
        <v>0</v>
      </c>
      <c r="O49">
        <v>0</v>
      </c>
      <c r="P49">
        <v>0</v>
      </c>
      <c r="Q49">
        <v>3</v>
      </c>
      <c r="R49">
        <v>12</v>
      </c>
      <c r="S49">
        <v>844.7</v>
      </c>
      <c r="T49">
        <v>32.042</v>
      </c>
      <c r="U49">
        <v>17.6471612194934</v>
      </c>
      <c r="V49">
        <v>9.54160736272906</v>
      </c>
      <c r="W49">
        <v>8.27490609717649</v>
      </c>
      <c r="X49">
        <v>0.8858551251573211</v>
      </c>
    </row>
    <row r="50" spans="1:24" ht="12.75">
      <c r="A50" t="s">
        <v>64</v>
      </c>
      <c r="B50">
        <v>8</v>
      </c>
      <c r="C50">
        <v>2</v>
      </c>
      <c r="D50">
        <v>145</v>
      </c>
      <c r="E50">
        <v>50307</v>
      </c>
      <c r="F50">
        <f t="shared" si="0"/>
        <v>13</v>
      </c>
      <c r="G50" t="s">
        <v>3</v>
      </c>
      <c r="H50">
        <v>3705.09</v>
      </c>
      <c r="I50">
        <v>0.368761</v>
      </c>
      <c r="J50">
        <v>19.6525</v>
      </c>
      <c r="K50">
        <v>-5.12208</v>
      </c>
      <c r="L50">
        <v>-0.17585</v>
      </c>
      <c r="M50">
        <v>-0.0216376</v>
      </c>
      <c r="N50">
        <v>24.753</v>
      </c>
      <c r="O50">
        <v>0.447775</v>
      </c>
      <c r="P50">
        <v>-44.2673</v>
      </c>
      <c r="Q50">
        <v>4</v>
      </c>
      <c r="R50">
        <v>15</v>
      </c>
      <c r="S50">
        <v>849.8</v>
      </c>
      <c r="T50">
        <v>40.174</v>
      </c>
      <c r="U50">
        <v>2.05959122457182</v>
      </c>
      <c r="V50">
        <v>-0.880773844286667</v>
      </c>
      <c r="W50">
        <v>5.46649749308505</v>
      </c>
      <c r="X50">
        <v>0.8838729588687501</v>
      </c>
    </row>
    <row r="51" spans="1:24" ht="12.75">
      <c r="A51" t="s">
        <v>64</v>
      </c>
      <c r="B51">
        <v>8</v>
      </c>
      <c r="C51">
        <v>2</v>
      </c>
      <c r="D51">
        <v>158</v>
      </c>
      <c r="E51">
        <v>51283</v>
      </c>
      <c r="F51">
        <f t="shared" si="0"/>
        <v>14</v>
      </c>
      <c r="G51" t="s">
        <v>3</v>
      </c>
      <c r="H51">
        <v>1038.43</v>
      </c>
      <c r="I51">
        <v>-1.83558</v>
      </c>
      <c r="J51">
        <v>73.2638</v>
      </c>
      <c r="K51">
        <v>24.56</v>
      </c>
      <c r="L51">
        <v>-0.061552</v>
      </c>
      <c r="M51">
        <v>0.137238</v>
      </c>
      <c r="N51">
        <v>30.8792</v>
      </c>
      <c r="O51">
        <v>1.18327</v>
      </c>
      <c r="P51">
        <v>-1.54806</v>
      </c>
      <c r="Q51">
        <v>5</v>
      </c>
      <c r="R51">
        <v>2</v>
      </c>
      <c r="S51">
        <v>847.2</v>
      </c>
      <c r="T51">
        <v>49.172</v>
      </c>
      <c r="U51">
        <v>18.0258456966468</v>
      </c>
      <c r="V51">
        <v>8.35887224075494</v>
      </c>
      <c r="W51">
        <v>7.61451174518676</v>
      </c>
      <c r="X51">
        <v>0.8789298133560417</v>
      </c>
    </row>
    <row r="52" spans="1:24" ht="12.75">
      <c r="A52" t="s">
        <v>64</v>
      </c>
      <c r="B52">
        <v>8</v>
      </c>
      <c r="C52">
        <v>2</v>
      </c>
      <c r="D52">
        <v>150</v>
      </c>
      <c r="E52">
        <v>51622</v>
      </c>
      <c r="F52">
        <f t="shared" si="0"/>
        <v>14</v>
      </c>
      <c r="G52" t="s">
        <v>3</v>
      </c>
      <c r="H52">
        <v>3467.28</v>
      </c>
      <c r="I52">
        <v>0.926547</v>
      </c>
      <c r="J52">
        <v>21.8486</v>
      </c>
      <c r="K52">
        <v>-5.70083</v>
      </c>
      <c r="L52">
        <v>-0.164568</v>
      </c>
      <c r="M52">
        <v>0.00899035</v>
      </c>
      <c r="N52">
        <v>17.0208</v>
      </c>
      <c r="O52">
        <v>1.10543</v>
      </c>
      <c r="P52">
        <v>-0.25072</v>
      </c>
      <c r="Q52">
        <v>6</v>
      </c>
      <c r="R52">
        <v>13</v>
      </c>
      <c r="S52">
        <v>855.9</v>
      </c>
      <c r="T52">
        <v>46.898</v>
      </c>
      <c r="U52">
        <v>3.57761588698353</v>
      </c>
      <c r="V52">
        <v>0.510608127643456</v>
      </c>
      <c r="W52">
        <v>5.87414348969305</v>
      </c>
      <c r="X52">
        <v>0.8846446164672778</v>
      </c>
    </row>
    <row r="53" spans="1:24" ht="12.75">
      <c r="A53" t="s">
        <v>64</v>
      </c>
      <c r="B53">
        <v>8</v>
      </c>
      <c r="C53">
        <v>2</v>
      </c>
      <c r="D53">
        <v>157</v>
      </c>
      <c r="E53">
        <v>53756</v>
      </c>
      <c r="F53">
        <f t="shared" si="0"/>
        <v>14</v>
      </c>
      <c r="G53" t="s">
        <v>3</v>
      </c>
      <c r="H53">
        <v>1207.72</v>
      </c>
      <c r="I53">
        <v>-0.730639</v>
      </c>
      <c r="J53">
        <v>113.117</v>
      </c>
      <c r="K53">
        <v>38.058</v>
      </c>
      <c r="L53">
        <v>-0.123457</v>
      </c>
      <c r="M53">
        <v>0.0374853</v>
      </c>
      <c r="N53">
        <v>38.3399</v>
      </c>
      <c r="O53">
        <v>0.581942</v>
      </c>
      <c r="P53">
        <v>-0.424274</v>
      </c>
      <c r="Q53">
        <v>7</v>
      </c>
      <c r="R53">
        <v>2</v>
      </c>
      <c r="S53">
        <v>848.6</v>
      </c>
      <c r="T53">
        <v>54.018</v>
      </c>
      <c r="U53">
        <v>16.0351108835008</v>
      </c>
      <c r="V53">
        <v>9.09163489067492</v>
      </c>
      <c r="W53">
        <v>8.2476116730141</v>
      </c>
      <c r="X53">
        <v>0.8966026587887745</v>
      </c>
    </row>
    <row r="54" spans="1:24" ht="12.75">
      <c r="A54" t="s">
        <v>64</v>
      </c>
      <c r="B54">
        <v>8</v>
      </c>
      <c r="C54">
        <v>2</v>
      </c>
      <c r="D54">
        <v>153</v>
      </c>
      <c r="E54">
        <v>54137</v>
      </c>
      <c r="F54">
        <f t="shared" si="0"/>
        <v>15</v>
      </c>
      <c r="G54" t="s">
        <v>3</v>
      </c>
      <c r="H54">
        <v>5462.43</v>
      </c>
      <c r="I54">
        <v>0.332954</v>
      </c>
      <c r="J54">
        <v>25.743</v>
      </c>
      <c r="K54">
        <v>2.99613</v>
      </c>
      <c r="L54">
        <v>-0.212742</v>
      </c>
      <c r="M54">
        <v>-0.101163</v>
      </c>
      <c r="N54">
        <v>31.3851</v>
      </c>
      <c r="O54">
        <v>-0.817104</v>
      </c>
      <c r="P54">
        <v>-214.641</v>
      </c>
      <c r="Q54">
        <v>8</v>
      </c>
      <c r="R54">
        <v>3</v>
      </c>
      <c r="S54">
        <v>845</v>
      </c>
      <c r="T54">
        <v>36.076</v>
      </c>
      <c r="U54">
        <v>-9.07788225646323</v>
      </c>
      <c r="V54">
        <v>-14.7690610554949</v>
      </c>
      <c r="W54">
        <v>2.33975816269087</v>
      </c>
      <c r="X54">
        <v>0.8873756042081317</v>
      </c>
    </row>
    <row r="55" spans="1:24" ht="12.75">
      <c r="A55" t="s">
        <v>65</v>
      </c>
      <c r="B55">
        <v>8</v>
      </c>
      <c r="C55">
        <v>4</v>
      </c>
      <c r="D55">
        <v>195</v>
      </c>
      <c r="E55">
        <v>58596</v>
      </c>
      <c r="F55">
        <f t="shared" si="0"/>
        <v>16</v>
      </c>
      <c r="G55" t="s">
        <v>4</v>
      </c>
      <c r="H55">
        <v>7926.67</v>
      </c>
      <c r="I55">
        <v>0.613357</v>
      </c>
      <c r="J55">
        <v>40.0222</v>
      </c>
      <c r="K55">
        <v>4.43667</v>
      </c>
      <c r="L55">
        <v>0</v>
      </c>
      <c r="M55">
        <v>-0.0261995</v>
      </c>
      <c r="N55">
        <v>20.0858</v>
      </c>
      <c r="O55">
        <v>0.531872</v>
      </c>
      <c r="P55">
        <v>0</v>
      </c>
      <c r="Q55">
        <v>1</v>
      </c>
      <c r="R55">
        <v>16</v>
      </c>
      <c r="S55">
        <v>721.1</v>
      </c>
      <c r="T55">
        <v>4.427</v>
      </c>
      <c r="U55">
        <v>-21.9590295644142</v>
      </c>
      <c r="V55">
        <v>-18.9632367817878</v>
      </c>
      <c r="W55">
        <v>2.26794106030688</v>
      </c>
      <c r="X55">
        <v>0.8658105438286374</v>
      </c>
    </row>
    <row r="56" spans="1:24" ht="12.75">
      <c r="A56" t="s">
        <v>65</v>
      </c>
      <c r="B56">
        <v>8</v>
      </c>
      <c r="C56">
        <v>4</v>
      </c>
      <c r="D56">
        <v>196</v>
      </c>
      <c r="E56">
        <v>58773</v>
      </c>
      <c r="F56">
        <f t="shared" si="0"/>
        <v>16</v>
      </c>
      <c r="G56" t="s">
        <v>4</v>
      </c>
      <c r="H56">
        <v>6561.68</v>
      </c>
      <c r="I56">
        <v>0.309275</v>
      </c>
      <c r="J56">
        <v>27.5313</v>
      </c>
      <c r="K56">
        <v>6.73924</v>
      </c>
      <c r="L56">
        <v>0</v>
      </c>
      <c r="M56">
        <v>0.0547459</v>
      </c>
      <c r="N56">
        <v>24.8911</v>
      </c>
      <c r="O56">
        <v>0.281662</v>
      </c>
      <c r="P56">
        <v>0</v>
      </c>
      <c r="Q56">
        <v>2</v>
      </c>
      <c r="R56">
        <v>13</v>
      </c>
      <c r="S56">
        <v>738</v>
      </c>
      <c r="T56">
        <v>8.417</v>
      </c>
      <c r="U56">
        <v>-13.0991815629389</v>
      </c>
      <c r="V56">
        <v>-14.8304841664429</v>
      </c>
      <c r="W56">
        <v>2.67068710862082</v>
      </c>
      <c r="X56">
        <v>0.8634115083942085</v>
      </c>
    </row>
    <row r="57" spans="1:24" ht="12.75">
      <c r="A57" t="s">
        <v>65</v>
      </c>
      <c r="B57">
        <v>8</v>
      </c>
      <c r="C57">
        <v>4</v>
      </c>
      <c r="D57">
        <v>200</v>
      </c>
      <c r="E57">
        <v>59003</v>
      </c>
      <c r="F57">
        <f t="shared" si="0"/>
        <v>16</v>
      </c>
      <c r="G57" t="s">
        <v>4</v>
      </c>
      <c r="H57">
        <v>5066.31</v>
      </c>
      <c r="I57">
        <v>0.320313</v>
      </c>
      <c r="J57">
        <v>14.8758</v>
      </c>
      <c r="K57">
        <v>1.2744</v>
      </c>
      <c r="L57">
        <v>0</v>
      </c>
      <c r="M57">
        <v>0.0999335</v>
      </c>
      <c r="N57">
        <v>13.0567</v>
      </c>
      <c r="O57">
        <v>0.942401</v>
      </c>
      <c r="P57">
        <v>0</v>
      </c>
      <c r="Q57">
        <v>3</v>
      </c>
      <c r="R57">
        <v>12</v>
      </c>
      <c r="S57">
        <v>766.1</v>
      </c>
      <c r="T57">
        <v>12.148</v>
      </c>
      <c r="U57">
        <v>-2.67177429453671</v>
      </c>
      <c r="V57">
        <v>-6.31588735852893</v>
      </c>
      <c r="W57">
        <v>4.3714289855743</v>
      </c>
      <c r="X57">
        <v>0.8646070650677212</v>
      </c>
    </row>
    <row r="58" spans="1:24" ht="12.75">
      <c r="A58" t="s">
        <v>65</v>
      </c>
      <c r="B58">
        <v>8</v>
      </c>
      <c r="C58">
        <v>4</v>
      </c>
      <c r="D58">
        <v>194</v>
      </c>
      <c r="E58">
        <v>59107</v>
      </c>
      <c r="F58">
        <f t="shared" si="0"/>
        <v>16</v>
      </c>
      <c r="G58" t="s">
        <v>4</v>
      </c>
      <c r="H58">
        <v>4224.08</v>
      </c>
      <c r="I58">
        <v>0.204976</v>
      </c>
      <c r="J58">
        <v>26.2531</v>
      </c>
      <c r="K58">
        <v>9.91504</v>
      </c>
      <c r="L58">
        <v>0</v>
      </c>
      <c r="M58">
        <v>0.0647608</v>
      </c>
      <c r="N58">
        <v>20.0799</v>
      </c>
      <c r="O58">
        <v>-0.114273</v>
      </c>
      <c r="P58">
        <v>0</v>
      </c>
      <c r="Q58">
        <v>4</v>
      </c>
      <c r="R58">
        <v>6</v>
      </c>
      <c r="S58">
        <v>788.6</v>
      </c>
      <c r="T58">
        <v>12.453</v>
      </c>
      <c r="U58">
        <v>2.28622670067032</v>
      </c>
      <c r="V58">
        <v>0.673582282252011</v>
      </c>
      <c r="W58">
        <v>6.53090420439034</v>
      </c>
      <c r="X58">
        <v>0.8791550804867465</v>
      </c>
    </row>
    <row r="59" spans="1:24" ht="12.75">
      <c r="A59" t="s">
        <v>65</v>
      </c>
      <c r="B59">
        <v>8</v>
      </c>
      <c r="C59">
        <v>4</v>
      </c>
      <c r="D59">
        <v>201</v>
      </c>
      <c r="E59">
        <v>59222</v>
      </c>
      <c r="F59">
        <f t="shared" si="0"/>
        <v>16</v>
      </c>
      <c r="G59" t="s">
        <v>4</v>
      </c>
      <c r="H59">
        <v>3291.62</v>
      </c>
      <c r="I59">
        <v>0.467325</v>
      </c>
      <c r="J59">
        <v>22.0297</v>
      </c>
      <c r="K59">
        <v>4.2426</v>
      </c>
      <c r="L59">
        <v>0</v>
      </c>
      <c r="M59">
        <v>0.0429032</v>
      </c>
      <c r="N59">
        <v>20.369</v>
      </c>
      <c r="O59">
        <v>0.693901</v>
      </c>
      <c r="P59">
        <v>0</v>
      </c>
      <c r="Q59">
        <v>5</v>
      </c>
      <c r="R59">
        <v>8</v>
      </c>
      <c r="S59">
        <v>794.5</v>
      </c>
      <c r="T59">
        <v>16.542</v>
      </c>
      <c r="U59">
        <v>9.15935107793271</v>
      </c>
      <c r="V59">
        <v>4.7435310128058</v>
      </c>
      <c r="W59">
        <v>7.75042253890637</v>
      </c>
      <c r="X59">
        <v>0.8706957686549524</v>
      </c>
    </row>
    <row r="60" spans="1:24" ht="12.75">
      <c r="A60" t="s">
        <v>65</v>
      </c>
      <c r="B60">
        <v>8</v>
      </c>
      <c r="C60">
        <v>4</v>
      </c>
      <c r="D60">
        <v>193</v>
      </c>
      <c r="E60">
        <v>59329</v>
      </c>
      <c r="F60">
        <f t="shared" si="0"/>
        <v>16</v>
      </c>
      <c r="G60" t="s">
        <v>4</v>
      </c>
      <c r="H60">
        <v>2548.23</v>
      </c>
      <c r="I60">
        <v>-0.0249268</v>
      </c>
      <c r="J60">
        <v>23.3167</v>
      </c>
      <c r="K60">
        <v>0.743882</v>
      </c>
      <c r="L60">
        <v>0</v>
      </c>
      <c r="M60">
        <v>0.0422187</v>
      </c>
      <c r="N60">
        <v>19.833</v>
      </c>
      <c r="O60">
        <v>0.70626</v>
      </c>
      <c r="P60">
        <v>0</v>
      </c>
      <c r="Q60">
        <v>6</v>
      </c>
      <c r="R60">
        <v>4</v>
      </c>
      <c r="S60">
        <v>810.8</v>
      </c>
      <c r="T60">
        <v>14.772</v>
      </c>
      <c r="U60">
        <v>15.1052022458536</v>
      </c>
      <c r="V60">
        <v>7.0667276009904</v>
      </c>
      <c r="W60">
        <v>8.33889634994633</v>
      </c>
      <c r="X60">
        <v>0.8823529411764706</v>
      </c>
    </row>
    <row r="61" spans="1:24" ht="12.75">
      <c r="A61" t="s">
        <v>65</v>
      </c>
      <c r="B61">
        <v>8</v>
      </c>
      <c r="C61">
        <v>4</v>
      </c>
      <c r="D61">
        <v>208</v>
      </c>
      <c r="E61">
        <v>59834</v>
      </c>
      <c r="F61">
        <f t="shared" si="0"/>
        <v>16</v>
      </c>
      <c r="G61" t="s">
        <v>4</v>
      </c>
      <c r="H61">
        <v>812.416</v>
      </c>
      <c r="I61">
        <v>1.36877</v>
      </c>
      <c r="J61">
        <v>20.2889</v>
      </c>
      <c r="K61">
        <v>1.71899</v>
      </c>
      <c r="L61">
        <v>0</v>
      </c>
      <c r="M61">
        <v>0.00984111</v>
      </c>
      <c r="N61">
        <v>20.3643</v>
      </c>
      <c r="O61">
        <v>-0.22659</v>
      </c>
      <c r="P61">
        <v>0</v>
      </c>
      <c r="Q61">
        <v>8</v>
      </c>
      <c r="R61">
        <v>5</v>
      </c>
      <c r="S61">
        <v>821.3</v>
      </c>
      <c r="T61">
        <v>18.517</v>
      </c>
      <c r="U61">
        <v>27.1142745747209</v>
      </c>
      <c r="V61">
        <v>12.6364466214601</v>
      </c>
      <c r="W61">
        <v>9.93539291336685</v>
      </c>
      <c r="X61">
        <v>0.8814490616303137</v>
      </c>
    </row>
    <row r="62" spans="1:24" ht="12.75">
      <c r="A62" t="s">
        <v>65</v>
      </c>
      <c r="B62">
        <v>8</v>
      </c>
      <c r="C62">
        <v>4</v>
      </c>
      <c r="D62">
        <v>149</v>
      </c>
      <c r="E62">
        <v>62557</v>
      </c>
      <c r="F62">
        <f t="shared" si="0"/>
        <v>17</v>
      </c>
      <c r="G62" t="s">
        <v>5</v>
      </c>
      <c r="H62">
        <v>9636.75</v>
      </c>
      <c r="I62">
        <v>-1.2705</v>
      </c>
      <c r="J62">
        <v>15.6671</v>
      </c>
      <c r="K62">
        <v>-0.728502</v>
      </c>
      <c r="L62">
        <v>0</v>
      </c>
      <c r="M62">
        <v>-0.0525342</v>
      </c>
      <c r="N62">
        <v>20.9664</v>
      </c>
      <c r="O62">
        <v>1.00259</v>
      </c>
      <c r="P62">
        <v>0</v>
      </c>
      <c r="Q62">
        <v>9</v>
      </c>
      <c r="R62">
        <v>14</v>
      </c>
      <c r="S62">
        <v>797.5</v>
      </c>
      <c r="T62">
        <v>26.268</v>
      </c>
      <c r="U62">
        <v>-32.8096510759163</v>
      </c>
      <c r="V62">
        <v>-15.7847789308734</v>
      </c>
      <c r="W62">
        <v>3.70459071331328</v>
      </c>
      <c r="X62">
        <v>0.880153187654877</v>
      </c>
    </row>
    <row r="63" spans="1:24" ht="12.75">
      <c r="A63" t="s">
        <v>65</v>
      </c>
      <c r="B63">
        <v>8</v>
      </c>
      <c r="C63">
        <v>4</v>
      </c>
      <c r="D63">
        <v>146</v>
      </c>
      <c r="E63">
        <v>63458</v>
      </c>
      <c r="F63">
        <f t="shared" si="0"/>
        <v>17</v>
      </c>
      <c r="G63" t="s">
        <v>5</v>
      </c>
      <c r="H63">
        <v>7853.73</v>
      </c>
      <c r="I63">
        <v>0.475778</v>
      </c>
      <c r="J63">
        <v>29.8225</v>
      </c>
      <c r="K63">
        <v>1.27586</v>
      </c>
      <c r="L63">
        <v>0</v>
      </c>
      <c r="M63">
        <v>-0.00937063</v>
      </c>
      <c r="N63">
        <v>26.9362</v>
      </c>
      <c r="O63">
        <v>0.609459</v>
      </c>
      <c r="P63">
        <v>0</v>
      </c>
      <c r="Q63">
        <v>10</v>
      </c>
      <c r="R63">
        <v>7</v>
      </c>
      <c r="S63">
        <v>798</v>
      </c>
      <c r="T63">
        <v>19.984</v>
      </c>
      <c r="U63">
        <v>-19.0358081318375</v>
      </c>
      <c r="V63">
        <v>-17.5585356136891</v>
      </c>
      <c r="W63">
        <v>2.50278644754215</v>
      </c>
      <c r="X63">
        <v>0.8848171462829726</v>
      </c>
    </row>
    <row r="64" spans="1:24" ht="12.75">
      <c r="A64" t="s">
        <v>65</v>
      </c>
      <c r="B64">
        <v>8</v>
      </c>
      <c r="C64">
        <v>4</v>
      </c>
      <c r="D64">
        <v>154</v>
      </c>
      <c r="E64">
        <v>63563</v>
      </c>
      <c r="F64">
        <f t="shared" si="0"/>
        <v>17</v>
      </c>
      <c r="G64" t="s">
        <v>5</v>
      </c>
      <c r="H64">
        <v>6859.94</v>
      </c>
      <c r="I64">
        <v>0.485697</v>
      </c>
      <c r="J64">
        <v>22.0663</v>
      </c>
      <c r="K64">
        <v>-0.261965</v>
      </c>
      <c r="L64">
        <v>0</v>
      </c>
      <c r="M64">
        <v>0.0150273</v>
      </c>
      <c r="N64">
        <v>17.8404</v>
      </c>
      <c r="O64">
        <v>0.0665493</v>
      </c>
      <c r="P64">
        <v>0</v>
      </c>
      <c r="Q64">
        <v>11</v>
      </c>
      <c r="R64">
        <v>11</v>
      </c>
      <c r="S64">
        <v>798.3</v>
      </c>
      <c r="T64">
        <v>18.808</v>
      </c>
      <c r="U64">
        <v>-12.5471723540471</v>
      </c>
      <c r="V64">
        <v>-15.0481429575241</v>
      </c>
      <c r="W64">
        <v>2.70629920543105</v>
      </c>
      <c r="X64">
        <v>0.8883505999850929</v>
      </c>
    </row>
    <row r="65" spans="1:24" ht="12.75">
      <c r="A65" t="s">
        <v>65</v>
      </c>
      <c r="B65">
        <v>8</v>
      </c>
      <c r="C65">
        <v>4</v>
      </c>
      <c r="D65">
        <v>156</v>
      </c>
      <c r="E65">
        <v>63789</v>
      </c>
      <c r="F65">
        <f t="shared" si="0"/>
        <v>17</v>
      </c>
      <c r="G65" t="s">
        <v>5</v>
      </c>
      <c r="H65">
        <v>5427.93</v>
      </c>
      <c r="I65">
        <v>0.609636</v>
      </c>
      <c r="J65">
        <v>31.3018</v>
      </c>
      <c r="K65">
        <v>5.10788</v>
      </c>
      <c r="L65">
        <v>0</v>
      </c>
      <c r="M65">
        <v>-0.03</v>
      </c>
      <c r="N65">
        <v>28.4323</v>
      </c>
      <c r="O65">
        <v>0.248581</v>
      </c>
      <c r="P65">
        <v>0</v>
      </c>
      <c r="Q65">
        <v>12</v>
      </c>
      <c r="R65">
        <v>2</v>
      </c>
      <c r="S65">
        <v>794.3</v>
      </c>
      <c r="T65">
        <v>27.982</v>
      </c>
      <c r="U65">
        <v>-2.05002296565459</v>
      </c>
      <c r="V65">
        <v>-7.17553273649067</v>
      </c>
      <c r="W65">
        <v>4.18734492677081</v>
      </c>
      <c r="X65">
        <v>0.8812066796576312</v>
      </c>
    </row>
    <row r="66" spans="1:24" ht="12.75">
      <c r="A66" t="s">
        <v>65</v>
      </c>
      <c r="B66">
        <v>8</v>
      </c>
      <c r="C66">
        <v>4</v>
      </c>
      <c r="D66">
        <v>152</v>
      </c>
      <c r="E66">
        <v>64090</v>
      </c>
      <c r="F66">
        <f aca="true" t="shared" si="1" ref="F66:F129">+TRUNC(E66/86400*24,0)</f>
        <v>17</v>
      </c>
      <c r="G66" t="s">
        <v>5</v>
      </c>
      <c r="H66">
        <v>4329.51</v>
      </c>
      <c r="I66">
        <v>0.544517</v>
      </c>
      <c r="J66">
        <v>43.0548</v>
      </c>
      <c r="K66">
        <v>4.25917</v>
      </c>
      <c r="L66">
        <v>0</v>
      </c>
      <c r="M66">
        <v>0.0446206</v>
      </c>
      <c r="N66">
        <v>30.2543</v>
      </c>
      <c r="O66">
        <v>0.305894</v>
      </c>
      <c r="P66">
        <v>0</v>
      </c>
      <c r="Q66">
        <v>13</v>
      </c>
      <c r="R66">
        <v>15</v>
      </c>
      <c r="S66">
        <v>785.8</v>
      </c>
      <c r="T66">
        <v>19.761</v>
      </c>
      <c r="U66">
        <v>6.59224926472431</v>
      </c>
      <c r="V66">
        <v>-1.61861452451061</v>
      </c>
      <c r="W66">
        <v>5.52449779446974</v>
      </c>
      <c r="X66">
        <v>0.8792272893996818</v>
      </c>
    </row>
    <row r="67" spans="1:24" ht="12.75">
      <c r="A67" t="s">
        <v>65</v>
      </c>
      <c r="B67">
        <v>8</v>
      </c>
      <c r="C67">
        <v>4</v>
      </c>
      <c r="D67">
        <v>151</v>
      </c>
      <c r="E67">
        <v>64294</v>
      </c>
      <c r="F67">
        <f t="shared" si="1"/>
        <v>17</v>
      </c>
      <c r="G67" t="s">
        <v>5</v>
      </c>
      <c r="H67">
        <v>3512.55</v>
      </c>
      <c r="I67">
        <v>0.48224</v>
      </c>
      <c r="J67">
        <v>34.3739</v>
      </c>
      <c r="K67">
        <v>0.846169</v>
      </c>
      <c r="L67">
        <v>0</v>
      </c>
      <c r="M67">
        <v>-0.0623051</v>
      </c>
      <c r="N67">
        <v>17.8216</v>
      </c>
      <c r="O67">
        <v>-0.221514</v>
      </c>
      <c r="P67">
        <v>0</v>
      </c>
      <c r="Q67">
        <v>14</v>
      </c>
      <c r="R67">
        <v>9</v>
      </c>
      <c r="S67">
        <v>762.9</v>
      </c>
      <c r="T67">
        <v>20.42</v>
      </c>
      <c r="U67">
        <v>13.1120303140732</v>
      </c>
      <c r="V67">
        <v>0.732341140209623</v>
      </c>
      <c r="W67">
        <v>5.9429508163204</v>
      </c>
      <c r="X67">
        <v>0.8799413633032009</v>
      </c>
    </row>
    <row r="68" spans="1:24" ht="12.75">
      <c r="A68" t="s">
        <v>65</v>
      </c>
      <c r="B68">
        <v>8</v>
      </c>
      <c r="C68">
        <v>4</v>
      </c>
      <c r="D68">
        <v>232</v>
      </c>
      <c r="E68">
        <v>64525</v>
      </c>
      <c r="F68">
        <f t="shared" si="1"/>
        <v>17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15</v>
      </c>
      <c r="R68">
        <v>10</v>
      </c>
      <c r="S68">
        <v>690.2</v>
      </c>
      <c r="T68">
        <v>12.778</v>
      </c>
      <c r="U68">
        <v>19.9354640572949</v>
      </c>
      <c r="V68">
        <v>4.09546672298857</v>
      </c>
      <c r="W68">
        <v>6.92701663194276</v>
      </c>
      <c r="X68">
        <v>0.8424519456165026</v>
      </c>
    </row>
    <row r="69" spans="1:24" ht="12.75">
      <c r="A69" t="s">
        <v>65</v>
      </c>
      <c r="B69">
        <v>8</v>
      </c>
      <c r="C69">
        <v>4</v>
      </c>
      <c r="D69">
        <v>228</v>
      </c>
      <c r="E69">
        <v>64716</v>
      </c>
      <c r="F69">
        <f t="shared" si="1"/>
        <v>17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16</v>
      </c>
      <c r="R69">
        <v>3</v>
      </c>
      <c r="S69">
        <v>750.1</v>
      </c>
      <c r="T69">
        <v>-6.041</v>
      </c>
      <c r="U69">
        <v>25.4497687112261</v>
      </c>
      <c r="V69">
        <v>6.60075310090408</v>
      </c>
      <c r="W69">
        <v>7.67638260909524</v>
      </c>
      <c r="X69">
        <v>0.9313702682043272</v>
      </c>
    </row>
    <row r="70" spans="1:24" ht="12.75">
      <c r="A70" t="s">
        <v>66</v>
      </c>
      <c r="B70">
        <v>8</v>
      </c>
      <c r="C70">
        <v>6</v>
      </c>
      <c r="D70">
        <v>125</v>
      </c>
      <c r="E70">
        <v>54646</v>
      </c>
      <c r="F70">
        <f t="shared" si="1"/>
        <v>15</v>
      </c>
      <c r="G70" t="s">
        <v>6</v>
      </c>
      <c r="H70">
        <v>8889.44</v>
      </c>
      <c r="I70">
        <v>-0.0957427</v>
      </c>
      <c r="J70">
        <v>3.61607</v>
      </c>
      <c r="K70">
        <v>-15.6252</v>
      </c>
      <c r="L70">
        <v>-0.110334</v>
      </c>
      <c r="M70">
        <v>-0.0918438</v>
      </c>
      <c r="N70">
        <v>20.2009</v>
      </c>
      <c r="O70">
        <v>-0.880705</v>
      </c>
      <c r="P70">
        <v>-0.200966</v>
      </c>
      <c r="Q70">
        <v>1</v>
      </c>
      <c r="R70">
        <v>12</v>
      </c>
      <c r="S70">
        <v>766.5</v>
      </c>
      <c r="T70">
        <v>0.743</v>
      </c>
      <c r="U70">
        <v>-30.2354042665034</v>
      </c>
      <c r="V70">
        <v>-45.028738845227</v>
      </c>
      <c r="W70">
        <v>0.227257812197999</v>
      </c>
      <c r="X70">
        <v>0.8757110428628656</v>
      </c>
    </row>
    <row r="71" spans="1:24" ht="12.75">
      <c r="A71" t="s">
        <v>66</v>
      </c>
      <c r="B71">
        <v>8</v>
      </c>
      <c r="C71">
        <v>6</v>
      </c>
      <c r="D71">
        <v>116</v>
      </c>
      <c r="E71">
        <v>54939</v>
      </c>
      <c r="F71">
        <f t="shared" si="1"/>
        <v>15</v>
      </c>
      <c r="G71" t="s">
        <v>6</v>
      </c>
      <c r="H71">
        <v>7091</v>
      </c>
      <c r="I71">
        <v>0.74348</v>
      </c>
      <c r="J71">
        <v>34.2863</v>
      </c>
      <c r="K71">
        <v>2.60448</v>
      </c>
      <c r="L71">
        <v>-0.160725</v>
      </c>
      <c r="M71">
        <v>-0.0350939</v>
      </c>
      <c r="N71">
        <v>18.511</v>
      </c>
      <c r="O71">
        <v>1.05876</v>
      </c>
      <c r="P71">
        <v>-0.391829</v>
      </c>
      <c r="Q71">
        <v>3</v>
      </c>
      <c r="R71">
        <v>9</v>
      </c>
      <c r="S71">
        <v>835.9</v>
      </c>
      <c r="T71">
        <v>31.512</v>
      </c>
      <c r="U71">
        <v>-16.6650433744468</v>
      </c>
      <c r="V71">
        <v>-33.8605862006686</v>
      </c>
      <c r="W71">
        <v>0.545483455297757</v>
      </c>
      <c r="X71">
        <v>0.8920612625266746</v>
      </c>
    </row>
    <row r="72" spans="1:24" ht="12.75">
      <c r="A72" t="s">
        <v>66</v>
      </c>
      <c r="B72">
        <v>8</v>
      </c>
      <c r="C72">
        <v>6</v>
      </c>
      <c r="D72">
        <v>120</v>
      </c>
      <c r="E72">
        <v>55076</v>
      </c>
      <c r="F72">
        <f t="shared" si="1"/>
        <v>15</v>
      </c>
      <c r="G72" t="s">
        <v>6</v>
      </c>
      <c r="H72">
        <v>5845.9</v>
      </c>
      <c r="I72">
        <v>-1.28146</v>
      </c>
      <c r="J72">
        <v>20.8296</v>
      </c>
      <c r="K72">
        <v>11.1746</v>
      </c>
      <c r="L72">
        <v>-0.0514092</v>
      </c>
      <c r="M72">
        <v>-0.0233009</v>
      </c>
      <c r="N72">
        <v>4.19855</v>
      </c>
      <c r="O72">
        <v>0.536424</v>
      </c>
      <c r="P72">
        <v>-0.685231</v>
      </c>
      <c r="Q72">
        <v>4</v>
      </c>
      <c r="R72">
        <v>3</v>
      </c>
      <c r="S72">
        <v>791.4</v>
      </c>
      <c r="T72">
        <v>35.579</v>
      </c>
      <c r="U72">
        <v>-8.95770559802583</v>
      </c>
      <c r="V72">
        <v>-37.3490031844977</v>
      </c>
      <c r="W72">
        <v>0.341779583136404</v>
      </c>
      <c r="X72">
        <v>0.8812927629749132</v>
      </c>
    </row>
    <row r="73" spans="1:24" ht="12.75">
      <c r="A73" t="s">
        <v>66</v>
      </c>
      <c r="B73">
        <v>8</v>
      </c>
      <c r="C73">
        <v>6</v>
      </c>
      <c r="D73">
        <v>128</v>
      </c>
      <c r="E73">
        <v>55201</v>
      </c>
      <c r="F73">
        <f t="shared" si="1"/>
        <v>15</v>
      </c>
      <c r="G73" t="s">
        <v>6</v>
      </c>
      <c r="H73">
        <v>4718.47</v>
      </c>
      <c r="I73">
        <v>0.330374</v>
      </c>
      <c r="J73">
        <v>29.5728</v>
      </c>
      <c r="K73">
        <v>3.30659</v>
      </c>
      <c r="L73">
        <v>-0.162317</v>
      </c>
      <c r="M73">
        <v>-0.00363799</v>
      </c>
      <c r="N73">
        <v>23.1557</v>
      </c>
      <c r="O73">
        <v>-0.103735</v>
      </c>
      <c r="P73">
        <v>-0.485175</v>
      </c>
      <c r="Q73">
        <v>5</v>
      </c>
      <c r="R73">
        <v>8</v>
      </c>
      <c r="S73">
        <v>801.5</v>
      </c>
      <c r="T73">
        <v>25.942</v>
      </c>
      <c r="U73">
        <v>-0.663665306933469</v>
      </c>
      <c r="V73">
        <v>-17.8093901472701</v>
      </c>
      <c r="W73">
        <v>1.71954550091779</v>
      </c>
      <c r="X73">
        <v>0.8856818005633227</v>
      </c>
    </row>
    <row r="74" spans="1:24" ht="12.75">
      <c r="A74" t="s">
        <v>66</v>
      </c>
      <c r="B74">
        <v>8</v>
      </c>
      <c r="C74">
        <v>6</v>
      </c>
      <c r="D74">
        <v>121</v>
      </c>
      <c r="E74">
        <v>55324</v>
      </c>
      <c r="F74">
        <f t="shared" si="1"/>
        <v>15</v>
      </c>
      <c r="G74" t="s">
        <v>6</v>
      </c>
      <c r="H74">
        <v>3600.59</v>
      </c>
      <c r="I74">
        <v>-0.38538</v>
      </c>
      <c r="J74">
        <v>9.50049</v>
      </c>
      <c r="K74">
        <v>-1.9235</v>
      </c>
      <c r="L74">
        <v>-0.0947989</v>
      </c>
      <c r="M74">
        <v>-0.0498066</v>
      </c>
      <c r="N74">
        <v>7.45138</v>
      </c>
      <c r="O74">
        <v>-0.663077</v>
      </c>
      <c r="P74">
        <v>-0.303581</v>
      </c>
      <c r="Q74">
        <v>6</v>
      </c>
      <c r="R74">
        <v>4</v>
      </c>
      <c r="S74">
        <v>785.2</v>
      </c>
      <c r="T74">
        <v>34.328</v>
      </c>
      <c r="U74">
        <v>7.98294813125149</v>
      </c>
      <c r="V74">
        <v>-9.63741974388592</v>
      </c>
      <c r="W74">
        <v>2.87430691203721</v>
      </c>
      <c r="X74">
        <v>0.8807327428062272</v>
      </c>
    </row>
    <row r="75" spans="1:24" ht="12.75">
      <c r="A75" t="s">
        <v>66</v>
      </c>
      <c r="B75">
        <v>8</v>
      </c>
      <c r="C75">
        <v>6</v>
      </c>
      <c r="D75">
        <v>117</v>
      </c>
      <c r="E75">
        <v>55449</v>
      </c>
      <c r="F75">
        <f t="shared" si="1"/>
        <v>15</v>
      </c>
      <c r="G75" t="s">
        <v>6</v>
      </c>
      <c r="H75">
        <v>2740.71</v>
      </c>
      <c r="I75">
        <v>0.0723228</v>
      </c>
      <c r="J75">
        <v>24.4864</v>
      </c>
      <c r="K75">
        <v>3.26447</v>
      </c>
      <c r="L75">
        <v>-0.136537</v>
      </c>
      <c r="M75">
        <v>-0.0930293</v>
      </c>
      <c r="N75">
        <v>11.4714</v>
      </c>
      <c r="O75">
        <v>-0.0678232</v>
      </c>
      <c r="P75">
        <v>-0.446772</v>
      </c>
      <c r="Q75">
        <v>7</v>
      </c>
      <c r="R75">
        <v>10</v>
      </c>
      <c r="S75">
        <v>783.2</v>
      </c>
      <c r="T75">
        <v>21.356</v>
      </c>
      <c r="U75">
        <v>14.5410664576185</v>
      </c>
      <c r="V75">
        <v>-1.65365669017735</v>
      </c>
      <c r="W75">
        <v>4.57431213471557</v>
      </c>
      <c r="X75">
        <v>0.880792651460419</v>
      </c>
    </row>
    <row r="76" spans="1:24" ht="12.75">
      <c r="A76" t="s">
        <v>66</v>
      </c>
      <c r="B76">
        <v>8</v>
      </c>
      <c r="C76">
        <v>6</v>
      </c>
      <c r="D76">
        <v>127</v>
      </c>
      <c r="E76">
        <v>55608</v>
      </c>
      <c r="F76">
        <f t="shared" si="1"/>
        <v>15</v>
      </c>
      <c r="G76" t="s">
        <v>6</v>
      </c>
      <c r="H76">
        <v>2252.09</v>
      </c>
      <c r="I76">
        <v>0.0875375</v>
      </c>
      <c r="J76">
        <v>27.6618</v>
      </c>
      <c r="K76">
        <v>-0.735982</v>
      </c>
      <c r="L76">
        <v>-0.139579</v>
      </c>
      <c r="M76">
        <v>-0.0145945</v>
      </c>
      <c r="N76">
        <v>16.1458</v>
      </c>
      <c r="O76">
        <v>-0.17648</v>
      </c>
      <c r="P76">
        <v>-0.177178</v>
      </c>
      <c r="Q76">
        <v>8</v>
      </c>
      <c r="R76">
        <v>2</v>
      </c>
      <c r="S76">
        <v>783.1</v>
      </c>
      <c r="T76">
        <v>23.504</v>
      </c>
      <c r="U76">
        <v>17.2501009226754</v>
      </c>
      <c r="V76">
        <v>1.42451172227983</v>
      </c>
      <c r="W76">
        <v>5.39742520568728</v>
      </c>
      <c r="X76">
        <v>0.8809511964578877</v>
      </c>
    </row>
    <row r="77" spans="1:24" ht="12.75">
      <c r="A77" t="s">
        <v>66</v>
      </c>
      <c r="B77">
        <v>8</v>
      </c>
      <c r="C77">
        <v>6</v>
      </c>
      <c r="D77">
        <v>114</v>
      </c>
      <c r="E77">
        <v>56916</v>
      </c>
      <c r="F77">
        <f t="shared" si="1"/>
        <v>15</v>
      </c>
      <c r="G77" t="s">
        <v>7</v>
      </c>
      <c r="H77">
        <v>8277.87</v>
      </c>
      <c r="I77">
        <v>0.0883489</v>
      </c>
      <c r="J77">
        <v>23.5651</v>
      </c>
      <c r="K77">
        <v>3.48799</v>
      </c>
      <c r="L77">
        <v>-0.0945377</v>
      </c>
      <c r="M77">
        <v>0.043995</v>
      </c>
      <c r="N77">
        <v>7.9371</v>
      </c>
      <c r="O77">
        <v>0.355595</v>
      </c>
      <c r="P77">
        <v>-0.430369</v>
      </c>
      <c r="Q77">
        <v>9</v>
      </c>
      <c r="R77">
        <v>15</v>
      </c>
      <c r="S77">
        <v>788.2</v>
      </c>
      <c r="T77">
        <v>24.934</v>
      </c>
      <c r="U77">
        <v>-25.1299890307268</v>
      </c>
      <c r="V77">
        <v>-39.4747697102274</v>
      </c>
      <c r="W77">
        <v>0.367823200620941</v>
      </c>
      <c r="X77">
        <v>0.8826781651764457</v>
      </c>
    </row>
    <row r="78" spans="1:24" ht="12.75">
      <c r="A78" t="s">
        <v>66</v>
      </c>
      <c r="B78">
        <v>8</v>
      </c>
      <c r="C78">
        <v>6</v>
      </c>
      <c r="D78">
        <v>30</v>
      </c>
      <c r="E78">
        <v>57071</v>
      </c>
      <c r="F78">
        <f t="shared" si="1"/>
        <v>15</v>
      </c>
      <c r="G78" t="s">
        <v>7</v>
      </c>
      <c r="H78">
        <v>7372.55</v>
      </c>
      <c r="I78">
        <v>0.212263</v>
      </c>
      <c r="J78">
        <v>29.9859</v>
      </c>
      <c r="K78">
        <v>5.11682</v>
      </c>
      <c r="L78">
        <v>-0.122629</v>
      </c>
      <c r="M78">
        <v>-0.0391528</v>
      </c>
      <c r="N78">
        <v>19.7168</v>
      </c>
      <c r="O78">
        <v>0.0993179</v>
      </c>
      <c r="P78">
        <v>-0.639538</v>
      </c>
      <c r="Q78">
        <v>10</v>
      </c>
      <c r="R78">
        <v>7</v>
      </c>
      <c r="S78">
        <v>797.4</v>
      </c>
      <c r="T78">
        <v>36.195</v>
      </c>
      <c r="U78">
        <v>-18.9297093395014</v>
      </c>
      <c r="V78">
        <v>-39.6966537481379</v>
      </c>
      <c r="W78">
        <v>0.318539302359694</v>
      </c>
      <c r="X78">
        <v>0.8834489645747924</v>
      </c>
    </row>
    <row r="79" spans="1:24" ht="12.75">
      <c r="A79" t="s">
        <v>66</v>
      </c>
      <c r="B79">
        <v>8</v>
      </c>
      <c r="C79">
        <v>6</v>
      </c>
      <c r="D79">
        <v>113</v>
      </c>
      <c r="E79">
        <v>57245</v>
      </c>
      <c r="F79">
        <f t="shared" si="1"/>
        <v>15</v>
      </c>
      <c r="G79" t="s">
        <v>7</v>
      </c>
      <c r="H79">
        <v>6033.77</v>
      </c>
      <c r="I79">
        <v>0.246573</v>
      </c>
      <c r="J79">
        <v>24.1937</v>
      </c>
      <c r="K79">
        <v>3.53677</v>
      </c>
      <c r="L79">
        <v>-0.140326</v>
      </c>
      <c r="M79">
        <v>0.0231129</v>
      </c>
      <c r="N79">
        <v>25.3686</v>
      </c>
      <c r="O79">
        <v>0.25418</v>
      </c>
      <c r="P79">
        <v>-0.514401</v>
      </c>
      <c r="Q79">
        <v>11</v>
      </c>
      <c r="R79">
        <v>13</v>
      </c>
      <c r="S79">
        <v>784.4</v>
      </c>
      <c r="T79">
        <v>27.122</v>
      </c>
      <c r="U79">
        <v>-9.70390740149403</v>
      </c>
      <c r="V79">
        <v>-38.4836906744046</v>
      </c>
      <c r="W79">
        <v>0.303353537205686</v>
      </c>
      <c r="X79">
        <v>0.8798552535665937</v>
      </c>
    </row>
    <row r="80" spans="1:24" ht="12.75">
      <c r="A80" t="s">
        <v>66</v>
      </c>
      <c r="B80">
        <v>8</v>
      </c>
      <c r="C80">
        <v>6</v>
      </c>
      <c r="D80">
        <v>126</v>
      </c>
      <c r="E80">
        <v>57391</v>
      </c>
      <c r="F80">
        <f t="shared" si="1"/>
        <v>15</v>
      </c>
      <c r="G80" t="s">
        <v>7</v>
      </c>
      <c r="H80">
        <v>4969.81</v>
      </c>
      <c r="I80">
        <v>0.0302372</v>
      </c>
      <c r="J80">
        <v>17.2162</v>
      </c>
      <c r="K80">
        <v>0.694778</v>
      </c>
      <c r="L80">
        <v>-0.132286</v>
      </c>
      <c r="M80">
        <v>0.0204696</v>
      </c>
      <c r="N80">
        <v>22.0222</v>
      </c>
      <c r="O80">
        <v>0.189053</v>
      </c>
      <c r="P80">
        <v>-0.405418</v>
      </c>
      <c r="Q80">
        <v>12</v>
      </c>
      <c r="R80">
        <v>6</v>
      </c>
      <c r="S80">
        <v>789</v>
      </c>
      <c r="T80">
        <v>25.972</v>
      </c>
      <c r="U80">
        <v>-3.20992274263011</v>
      </c>
      <c r="V80">
        <v>-18.9414594078485</v>
      </c>
      <c r="W80">
        <v>1.59303199957646</v>
      </c>
      <c r="X80">
        <v>0.8827545034522142</v>
      </c>
    </row>
    <row r="81" spans="1:24" ht="12.75">
      <c r="A81" t="s">
        <v>66</v>
      </c>
      <c r="B81">
        <v>8</v>
      </c>
      <c r="C81">
        <v>6</v>
      </c>
      <c r="D81">
        <v>119</v>
      </c>
      <c r="E81">
        <v>57599</v>
      </c>
      <c r="F81">
        <f t="shared" si="1"/>
        <v>15</v>
      </c>
      <c r="G81" t="s">
        <v>7</v>
      </c>
      <c r="H81">
        <v>3852.81</v>
      </c>
      <c r="I81">
        <v>-0.0252884</v>
      </c>
      <c r="J81">
        <v>21.0223</v>
      </c>
      <c r="K81">
        <v>0.126945</v>
      </c>
      <c r="L81">
        <v>-0.114842</v>
      </c>
      <c r="M81">
        <v>0.03311</v>
      </c>
      <c r="N81">
        <v>27.7202</v>
      </c>
      <c r="O81">
        <v>-0.287479</v>
      </c>
      <c r="P81">
        <v>-0.369618</v>
      </c>
      <c r="Q81">
        <v>13</v>
      </c>
      <c r="R81">
        <v>5</v>
      </c>
      <c r="S81">
        <v>781.5</v>
      </c>
      <c r="T81">
        <v>33.209</v>
      </c>
      <c r="U81">
        <v>5.82349934585279</v>
      </c>
      <c r="V81">
        <v>-8.75352607333859</v>
      </c>
      <c r="W81">
        <v>3.06577937891168</v>
      </c>
      <c r="X81">
        <v>0.8824446440839188</v>
      </c>
    </row>
    <row r="82" spans="1:24" ht="12.75">
      <c r="A82" t="s">
        <v>66</v>
      </c>
      <c r="B82">
        <v>8</v>
      </c>
      <c r="C82">
        <v>6</v>
      </c>
      <c r="D82">
        <v>118</v>
      </c>
      <c r="E82">
        <v>57852</v>
      </c>
      <c r="F82">
        <f t="shared" si="1"/>
        <v>16</v>
      </c>
      <c r="G82" t="s">
        <v>7</v>
      </c>
      <c r="H82">
        <v>2869.34</v>
      </c>
      <c r="I82">
        <v>0.533076</v>
      </c>
      <c r="J82">
        <v>27.975</v>
      </c>
      <c r="K82">
        <v>2.04618</v>
      </c>
      <c r="L82">
        <v>-0.115156</v>
      </c>
      <c r="M82">
        <v>-0.0205669</v>
      </c>
      <c r="N82">
        <v>29.2547</v>
      </c>
      <c r="O82">
        <v>0.0413852</v>
      </c>
      <c r="P82">
        <v>-0.514106</v>
      </c>
      <c r="Q82">
        <v>14</v>
      </c>
      <c r="R82">
        <v>2</v>
      </c>
      <c r="S82">
        <v>788.8</v>
      </c>
      <c r="T82">
        <v>31.51</v>
      </c>
      <c r="U82">
        <v>13.847520532067</v>
      </c>
      <c r="V82">
        <v>-4.023949989978</v>
      </c>
      <c r="W82">
        <v>3.91559350885387</v>
      </c>
      <c r="X82">
        <v>0.8832093517534548</v>
      </c>
    </row>
    <row r="83" spans="1:24" ht="12.75">
      <c r="A83" t="s">
        <v>66</v>
      </c>
      <c r="B83">
        <v>8</v>
      </c>
      <c r="C83">
        <v>6</v>
      </c>
      <c r="D83">
        <v>124</v>
      </c>
      <c r="E83">
        <v>57967</v>
      </c>
      <c r="F83">
        <f t="shared" si="1"/>
        <v>16</v>
      </c>
      <c r="G83" t="s">
        <v>7</v>
      </c>
      <c r="H83">
        <v>2037.64</v>
      </c>
      <c r="I83">
        <v>-0.440596</v>
      </c>
      <c r="J83">
        <v>29.6943</v>
      </c>
      <c r="K83">
        <v>1.24709</v>
      </c>
      <c r="L83">
        <v>-0.101212</v>
      </c>
      <c r="M83">
        <v>-0.0512963</v>
      </c>
      <c r="N83">
        <v>17.5678</v>
      </c>
      <c r="O83">
        <v>0.0871302</v>
      </c>
      <c r="P83">
        <v>0.072326</v>
      </c>
      <c r="Q83">
        <v>15</v>
      </c>
      <c r="R83">
        <v>11</v>
      </c>
      <c r="S83">
        <v>871.3</v>
      </c>
      <c r="T83">
        <v>11.257</v>
      </c>
      <c r="U83">
        <v>19.1876523481031</v>
      </c>
      <c r="V83">
        <v>1.90570743511709</v>
      </c>
      <c r="W83">
        <v>5.48166130992746</v>
      </c>
      <c r="X83">
        <v>0.8898932638782491</v>
      </c>
    </row>
    <row r="84" spans="1:24" ht="12.75">
      <c r="A84" t="s">
        <v>67</v>
      </c>
      <c r="B84">
        <v>8</v>
      </c>
      <c r="C84">
        <v>6</v>
      </c>
      <c r="D84">
        <v>75</v>
      </c>
      <c r="E84">
        <v>70448</v>
      </c>
      <c r="F84">
        <f t="shared" si="1"/>
        <v>19</v>
      </c>
      <c r="G84" t="s">
        <v>8</v>
      </c>
      <c r="H84">
        <v>7964.43</v>
      </c>
      <c r="I84">
        <v>0.368098</v>
      </c>
      <c r="J84">
        <v>21.8206</v>
      </c>
      <c r="K84">
        <v>-2.08845</v>
      </c>
      <c r="L84">
        <v>-0.0791499</v>
      </c>
      <c r="M84">
        <v>-0.00666881</v>
      </c>
      <c r="N84">
        <v>31.7554</v>
      </c>
      <c r="O84">
        <v>-0.593483</v>
      </c>
      <c r="P84">
        <v>-0.202657</v>
      </c>
      <c r="Q84">
        <v>1</v>
      </c>
      <c r="R84">
        <v>5</v>
      </c>
      <c r="S84">
        <v>784.2</v>
      </c>
      <c r="T84">
        <v>5.486</v>
      </c>
      <c r="U84">
        <v>-22.898413790242</v>
      </c>
      <c r="V84">
        <v>-29.306059816876</v>
      </c>
      <c r="W84">
        <v>1.07525584909372</v>
      </c>
      <c r="X84">
        <v>0.8824197435116194</v>
      </c>
    </row>
    <row r="85" spans="1:24" ht="12.75">
      <c r="A85" t="s">
        <v>67</v>
      </c>
      <c r="B85">
        <v>8</v>
      </c>
      <c r="C85">
        <v>6</v>
      </c>
      <c r="D85">
        <v>65</v>
      </c>
      <c r="E85">
        <v>70702</v>
      </c>
      <c r="F85">
        <f t="shared" si="1"/>
        <v>19</v>
      </c>
      <c r="G85" t="s">
        <v>8</v>
      </c>
      <c r="H85">
        <v>7194.56</v>
      </c>
      <c r="I85">
        <v>0.293545</v>
      </c>
      <c r="J85">
        <v>31.1549</v>
      </c>
      <c r="K85">
        <v>3.30248</v>
      </c>
      <c r="L85">
        <v>-0.0971947</v>
      </c>
      <c r="M85">
        <v>-0.0179711</v>
      </c>
      <c r="N85">
        <v>25.5897</v>
      </c>
      <c r="O85">
        <v>-0.378701</v>
      </c>
      <c r="P85">
        <v>-3.1606</v>
      </c>
      <c r="Q85">
        <v>2</v>
      </c>
      <c r="R85">
        <v>8</v>
      </c>
      <c r="S85">
        <v>782.8</v>
      </c>
      <c r="T85">
        <v>-2.201</v>
      </c>
      <c r="U85">
        <v>-18.3068352855804</v>
      </c>
      <c r="V85">
        <v>-12.9519141474885</v>
      </c>
      <c r="W85">
        <v>3.37139714299849</v>
      </c>
      <c r="X85">
        <v>0.8808536350902259</v>
      </c>
    </row>
    <row r="86" spans="1:24" ht="12.75">
      <c r="A86" t="s">
        <v>67</v>
      </c>
      <c r="B86">
        <v>8</v>
      </c>
      <c r="C86">
        <v>6</v>
      </c>
      <c r="D86">
        <v>73</v>
      </c>
      <c r="E86">
        <v>70811</v>
      </c>
      <c r="F86">
        <f t="shared" si="1"/>
        <v>19</v>
      </c>
      <c r="G86" t="s">
        <v>8</v>
      </c>
      <c r="H86">
        <v>6225.47</v>
      </c>
      <c r="I86">
        <v>0.0397707</v>
      </c>
      <c r="J86">
        <v>27.062</v>
      </c>
      <c r="K86">
        <v>2.66625</v>
      </c>
      <c r="L86">
        <v>-0.0711523</v>
      </c>
      <c r="M86">
        <v>-0.0976036</v>
      </c>
      <c r="N86">
        <v>14.0526</v>
      </c>
      <c r="O86">
        <v>-0.360712</v>
      </c>
      <c r="P86">
        <v>-0.557378</v>
      </c>
      <c r="Q86">
        <v>3</v>
      </c>
      <c r="R86">
        <v>4</v>
      </c>
      <c r="S86">
        <v>788.5</v>
      </c>
      <c r="T86">
        <v>13.84</v>
      </c>
      <c r="U86">
        <v>-10.3354987077371</v>
      </c>
      <c r="V86">
        <v>-11.0114375303208</v>
      </c>
      <c r="W86">
        <v>3.45591037274341</v>
      </c>
      <c r="X86">
        <v>0.8785440508875428</v>
      </c>
    </row>
    <row r="87" spans="1:24" ht="12.75">
      <c r="A87" t="s">
        <v>67</v>
      </c>
      <c r="B87">
        <v>8</v>
      </c>
      <c r="C87">
        <v>6</v>
      </c>
      <c r="D87">
        <v>66</v>
      </c>
      <c r="E87">
        <v>70934</v>
      </c>
      <c r="F87">
        <f t="shared" si="1"/>
        <v>19</v>
      </c>
      <c r="G87" t="s">
        <v>8</v>
      </c>
      <c r="H87">
        <v>5166.97</v>
      </c>
      <c r="I87">
        <v>-1.13422</v>
      </c>
      <c r="J87">
        <v>40.9472</v>
      </c>
      <c r="K87">
        <v>6.1192</v>
      </c>
      <c r="L87">
        <v>-0.0886725</v>
      </c>
      <c r="M87">
        <v>0.000493331</v>
      </c>
      <c r="N87">
        <v>13.2866</v>
      </c>
      <c r="O87">
        <v>-0.318222</v>
      </c>
      <c r="P87">
        <v>-0.27486</v>
      </c>
      <c r="Q87">
        <v>4</v>
      </c>
      <c r="R87">
        <v>14</v>
      </c>
      <c r="S87">
        <v>790.1</v>
      </c>
      <c r="T87">
        <v>19.07</v>
      </c>
      <c r="U87">
        <v>-4.59571281883803</v>
      </c>
      <c r="V87">
        <v>-10.4865352630101</v>
      </c>
      <c r="W87">
        <v>3.14756169712751</v>
      </c>
      <c r="X87">
        <v>0.8793319415448843</v>
      </c>
    </row>
    <row r="88" spans="1:24" ht="12.75">
      <c r="A88" t="s">
        <v>67</v>
      </c>
      <c r="B88">
        <v>8</v>
      </c>
      <c r="C88">
        <v>6</v>
      </c>
      <c r="D88">
        <v>74</v>
      </c>
      <c r="E88">
        <v>71245</v>
      </c>
      <c r="F88">
        <f t="shared" si="1"/>
        <v>19</v>
      </c>
      <c r="G88" t="s">
        <v>8</v>
      </c>
      <c r="H88">
        <v>4164.96</v>
      </c>
      <c r="I88">
        <v>-0.384958</v>
      </c>
      <c r="J88">
        <v>24.5588</v>
      </c>
      <c r="K88">
        <v>0.198984</v>
      </c>
      <c r="L88">
        <v>0</v>
      </c>
      <c r="M88">
        <v>-0.0758656</v>
      </c>
      <c r="N88">
        <v>17.9969</v>
      </c>
      <c r="O88">
        <v>-0.397063</v>
      </c>
      <c r="P88">
        <v>0</v>
      </c>
      <c r="Q88">
        <v>5</v>
      </c>
      <c r="R88">
        <v>7</v>
      </c>
      <c r="S88">
        <v>784</v>
      </c>
      <c r="T88">
        <v>22.611</v>
      </c>
      <c r="U88">
        <v>4.41830291144127</v>
      </c>
      <c r="V88">
        <v>-8.44989964084156</v>
      </c>
      <c r="W88">
        <v>3.25079566686099</v>
      </c>
      <c r="X88">
        <v>0.8886549518179611</v>
      </c>
    </row>
    <row r="89" spans="1:24" ht="12.75">
      <c r="A89" t="s">
        <v>67</v>
      </c>
      <c r="B89">
        <v>8</v>
      </c>
      <c r="C89">
        <v>6</v>
      </c>
      <c r="D89">
        <v>67</v>
      </c>
      <c r="E89">
        <v>71369</v>
      </c>
      <c r="F89">
        <f t="shared" si="1"/>
        <v>19</v>
      </c>
      <c r="G89" t="s">
        <v>8</v>
      </c>
      <c r="H89">
        <v>3549.99</v>
      </c>
      <c r="I89">
        <v>0.620989</v>
      </c>
      <c r="J89">
        <v>26.24</v>
      </c>
      <c r="K89">
        <v>19.6408</v>
      </c>
      <c r="L89">
        <v>-0.084759</v>
      </c>
      <c r="M89">
        <v>-0.0735883</v>
      </c>
      <c r="N89">
        <v>12.2198</v>
      </c>
      <c r="O89">
        <v>0.112481</v>
      </c>
      <c r="P89">
        <v>-0.471782</v>
      </c>
      <c r="Q89">
        <v>6</v>
      </c>
      <c r="R89">
        <v>3</v>
      </c>
      <c r="S89">
        <v>790.2</v>
      </c>
      <c r="T89">
        <v>16.9</v>
      </c>
      <c r="U89">
        <v>10.4191373606551</v>
      </c>
      <c r="V89">
        <v>-8.13637180292182</v>
      </c>
      <c r="W89">
        <v>3.09128514698461</v>
      </c>
      <c r="X89">
        <v>0.881587610945772</v>
      </c>
    </row>
    <row r="90" spans="1:24" ht="12.75">
      <c r="A90" t="s">
        <v>67</v>
      </c>
      <c r="B90">
        <v>8</v>
      </c>
      <c r="C90">
        <v>6</v>
      </c>
      <c r="D90">
        <v>69</v>
      </c>
      <c r="E90">
        <v>71476</v>
      </c>
      <c r="F90">
        <f t="shared" si="1"/>
        <v>19</v>
      </c>
      <c r="G90" t="s">
        <v>8</v>
      </c>
      <c r="H90">
        <v>2938.61</v>
      </c>
      <c r="I90">
        <v>0.0746148</v>
      </c>
      <c r="J90">
        <v>20.1035</v>
      </c>
      <c r="K90">
        <v>4.00281</v>
      </c>
      <c r="L90">
        <v>-0.1555</v>
      </c>
      <c r="M90">
        <v>-0.0245419</v>
      </c>
      <c r="N90">
        <v>5.16213</v>
      </c>
      <c r="O90">
        <v>0.520478</v>
      </c>
      <c r="P90">
        <v>-0.450148</v>
      </c>
      <c r="Q90">
        <v>7</v>
      </c>
      <c r="R90">
        <v>13</v>
      </c>
      <c r="S90">
        <v>801.4</v>
      </c>
      <c r="T90">
        <v>7.497</v>
      </c>
      <c r="U90">
        <v>16.764079668015</v>
      </c>
      <c r="V90">
        <v>-7.5828727245878</v>
      </c>
      <c r="W90">
        <v>2.9963531302522</v>
      </c>
      <c r="X90">
        <v>0.8779506437768239</v>
      </c>
    </row>
    <row r="91" spans="1:24" ht="12.75">
      <c r="A91" t="s">
        <v>67</v>
      </c>
      <c r="B91">
        <v>8</v>
      </c>
      <c r="C91">
        <v>6</v>
      </c>
      <c r="D91">
        <v>68</v>
      </c>
      <c r="E91">
        <v>71698</v>
      </c>
      <c r="F91">
        <f t="shared" si="1"/>
        <v>19</v>
      </c>
      <c r="G91" t="s">
        <v>8</v>
      </c>
      <c r="H91">
        <v>2250.67</v>
      </c>
      <c r="I91">
        <v>-0.0701662</v>
      </c>
      <c r="J91">
        <v>17.959</v>
      </c>
      <c r="K91">
        <v>1.36189</v>
      </c>
      <c r="L91">
        <v>0</v>
      </c>
      <c r="M91">
        <v>-0.00225037</v>
      </c>
      <c r="N91">
        <v>8.92215</v>
      </c>
      <c r="O91">
        <v>0.403813</v>
      </c>
      <c r="P91">
        <v>0</v>
      </c>
      <c r="Q91">
        <v>8</v>
      </c>
      <c r="R91">
        <v>6</v>
      </c>
      <c r="S91">
        <v>804.7</v>
      </c>
      <c r="T91">
        <v>8.083</v>
      </c>
      <c r="U91">
        <v>23.2994661315518</v>
      </c>
      <c r="V91">
        <v>-7.3600689431523</v>
      </c>
      <c r="W91">
        <v>2.81600941759725</v>
      </c>
      <c r="X91">
        <v>0.884792875455404</v>
      </c>
    </row>
    <row r="92" spans="1:24" ht="12.75">
      <c r="A92" t="s">
        <v>67</v>
      </c>
      <c r="B92">
        <v>8</v>
      </c>
      <c r="C92">
        <v>6</v>
      </c>
      <c r="D92">
        <v>78</v>
      </c>
      <c r="E92">
        <v>73371</v>
      </c>
      <c r="F92">
        <f t="shared" si="1"/>
        <v>20</v>
      </c>
      <c r="G92" t="s">
        <v>9</v>
      </c>
      <c r="H92">
        <v>8582</v>
      </c>
      <c r="I92">
        <v>-0.0750193</v>
      </c>
      <c r="J92">
        <v>26.3547</v>
      </c>
      <c r="K92">
        <v>1.31332</v>
      </c>
      <c r="L92">
        <v>-0.0982326</v>
      </c>
      <c r="M92">
        <v>0.0144328</v>
      </c>
      <c r="N92">
        <v>15.4745</v>
      </c>
      <c r="O92">
        <v>-0.670118</v>
      </c>
      <c r="P92">
        <v>-2.3724</v>
      </c>
      <c r="Q92">
        <v>9</v>
      </c>
      <c r="R92">
        <v>16</v>
      </c>
      <c r="S92">
        <v>863</v>
      </c>
      <c r="T92">
        <v>-10.361</v>
      </c>
      <c r="U92">
        <v>-26.8589575151251</v>
      </c>
      <c r="V92">
        <v>-7.86438096574205</v>
      </c>
      <c r="W92">
        <v>-999.9</v>
      </c>
      <c r="X92">
        <v>0.8877513915694671</v>
      </c>
    </row>
    <row r="93" spans="1:24" ht="12.75">
      <c r="A93" t="s">
        <v>67</v>
      </c>
      <c r="B93">
        <v>8</v>
      </c>
      <c r="C93">
        <v>6</v>
      </c>
      <c r="D93">
        <v>70</v>
      </c>
      <c r="E93">
        <v>73480</v>
      </c>
      <c r="F93">
        <f t="shared" si="1"/>
        <v>20</v>
      </c>
      <c r="G93" t="s">
        <v>9</v>
      </c>
      <c r="H93">
        <v>7431.04</v>
      </c>
      <c r="I93">
        <v>-1.79091</v>
      </c>
      <c r="J93">
        <v>18.7535</v>
      </c>
      <c r="K93">
        <v>6.24231</v>
      </c>
      <c r="L93">
        <v>-0.0101154</v>
      </c>
      <c r="M93">
        <v>0.0805227</v>
      </c>
      <c r="N93">
        <v>12.6064</v>
      </c>
      <c r="O93">
        <v>-0.210582</v>
      </c>
      <c r="P93">
        <v>-0.414419</v>
      </c>
      <c r="Q93">
        <v>10</v>
      </c>
      <c r="R93">
        <v>15</v>
      </c>
      <c r="S93">
        <v>826.7</v>
      </c>
      <c r="T93">
        <v>-1.772</v>
      </c>
      <c r="U93">
        <v>-19.1396559508374</v>
      </c>
      <c r="V93">
        <v>-7.8280812175361</v>
      </c>
      <c r="W93">
        <v>-999.9</v>
      </c>
      <c r="X93">
        <v>0.8242030866868603</v>
      </c>
    </row>
    <row r="94" spans="1:24" ht="12.75">
      <c r="A94" t="s">
        <v>67</v>
      </c>
      <c r="B94">
        <v>8</v>
      </c>
      <c r="C94">
        <v>6</v>
      </c>
      <c r="D94">
        <v>79</v>
      </c>
      <c r="E94">
        <v>73860</v>
      </c>
      <c r="F94">
        <f t="shared" si="1"/>
        <v>20</v>
      </c>
      <c r="G94" t="s">
        <v>9</v>
      </c>
      <c r="H94">
        <v>5833.7</v>
      </c>
      <c r="I94">
        <v>-2.22919</v>
      </c>
      <c r="J94">
        <v>12.5334</v>
      </c>
      <c r="K94">
        <v>2.5594</v>
      </c>
      <c r="L94">
        <v>-0.0302019</v>
      </c>
      <c r="M94">
        <v>0.0544067</v>
      </c>
      <c r="N94">
        <v>17.5528</v>
      </c>
      <c r="O94">
        <v>-0.0419263</v>
      </c>
      <c r="P94">
        <v>-0.857014</v>
      </c>
      <c r="Q94">
        <v>11</v>
      </c>
      <c r="R94">
        <v>12</v>
      </c>
      <c r="S94">
        <v>801.1</v>
      </c>
      <c r="T94">
        <v>-2.797</v>
      </c>
      <c r="U94">
        <v>-8.20336288069698</v>
      </c>
      <c r="V94">
        <v>-10.0761454835911</v>
      </c>
      <c r="W94">
        <v>3.53234541377396</v>
      </c>
      <c r="X94">
        <v>0.8819123279897865</v>
      </c>
    </row>
    <row r="95" spans="1:24" ht="12.75">
      <c r="A95" t="s">
        <v>67</v>
      </c>
      <c r="B95">
        <v>8</v>
      </c>
      <c r="C95">
        <v>6</v>
      </c>
      <c r="D95">
        <v>76</v>
      </c>
      <c r="E95">
        <v>73982</v>
      </c>
      <c r="F95">
        <f t="shared" si="1"/>
        <v>20</v>
      </c>
      <c r="G95" t="s">
        <v>9</v>
      </c>
      <c r="H95">
        <v>4751.51</v>
      </c>
      <c r="I95">
        <v>-1.19176</v>
      </c>
      <c r="J95">
        <v>11.8851</v>
      </c>
      <c r="K95">
        <v>-1.69001</v>
      </c>
      <c r="L95">
        <v>0</v>
      </c>
      <c r="M95">
        <v>0</v>
      </c>
      <c r="N95">
        <v>0</v>
      </c>
      <c r="O95">
        <v>0</v>
      </c>
      <c r="P95">
        <v>0</v>
      </c>
      <c r="Q95">
        <v>12</v>
      </c>
      <c r="R95">
        <v>11</v>
      </c>
      <c r="S95">
        <v>800.1</v>
      </c>
      <c r="T95">
        <v>17.915</v>
      </c>
      <c r="U95">
        <v>0.832447899640379</v>
      </c>
      <c r="V95">
        <v>-7.42078553714657</v>
      </c>
      <c r="W95">
        <v>3.79423788244778</v>
      </c>
      <c r="X95">
        <v>0.8831218033718518</v>
      </c>
    </row>
    <row r="96" spans="1:24" ht="12.75">
      <c r="A96" t="s">
        <v>67</v>
      </c>
      <c r="B96">
        <v>8</v>
      </c>
      <c r="C96">
        <v>6</v>
      </c>
      <c r="D96">
        <v>80</v>
      </c>
      <c r="E96">
        <v>74086</v>
      </c>
      <c r="F96">
        <f t="shared" si="1"/>
        <v>20</v>
      </c>
      <c r="G96" t="s">
        <v>9</v>
      </c>
      <c r="H96">
        <v>3881.68</v>
      </c>
      <c r="I96">
        <v>-0.264099</v>
      </c>
      <c r="J96">
        <v>30.4379</v>
      </c>
      <c r="K96">
        <v>3.32055</v>
      </c>
      <c r="L96">
        <v>0</v>
      </c>
      <c r="M96">
        <v>0.0805048</v>
      </c>
      <c r="N96">
        <v>35.3082</v>
      </c>
      <c r="O96">
        <v>0.271828</v>
      </c>
      <c r="P96">
        <v>0</v>
      </c>
      <c r="Q96">
        <v>13</v>
      </c>
      <c r="R96">
        <v>10</v>
      </c>
      <c r="S96">
        <v>797.7</v>
      </c>
      <c r="T96">
        <v>21.523</v>
      </c>
      <c r="U96">
        <v>8.50613823793444</v>
      </c>
      <c r="V96">
        <v>-4.1426797742439</v>
      </c>
      <c r="W96">
        <v>4.38209897700028</v>
      </c>
      <c r="X96">
        <v>0.8876729461424208</v>
      </c>
    </row>
    <row r="97" spans="1:24" ht="12.75">
      <c r="A97" t="s">
        <v>67</v>
      </c>
      <c r="B97">
        <v>8</v>
      </c>
      <c r="C97">
        <v>6</v>
      </c>
      <c r="D97">
        <v>32</v>
      </c>
      <c r="E97">
        <v>74197</v>
      </c>
      <c r="F97">
        <f t="shared" si="1"/>
        <v>20</v>
      </c>
      <c r="G97" t="s">
        <v>9</v>
      </c>
      <c r="H97">
        <v>3072.74</v>
      </c>
      <c r="I97">
        <v>1.90637</v>
      </c>
      <c r="J97">
        <v>45.7567</v>
      </c>
      <c r="K97">
        <v>16.9403</v>
      </c>
      <c r="L97">
        <v>-0.15622</v>
      </c>
      <c r="M97">
        <v>0.225807</v>
      </c>
      <c r="N97">
        <v>29.4824</v>
      </c>
      <c r="O97">
        <v>0.986105</v>
      </c>
      <c r="P97">
        <v>-0.274975</v>
      </c>
      <c r="Q97">
        <v>14</v>
      </c>
      <c r="R97">
        <v>9</v>
      </c>
      <c r="S97">
        <v>822.2</v>
      </c>
      <c r="T97">
        <v>24.507</v>
      </c>
      <c r="U97">
        <v>15.3571776757567</v>
      </c>
      <c r="V97">
        <v>0.768904168615416</v>
      </c>
      <c r="W97">
        <v>5.70201633096765</v>
      </c>
      <c r="X97">
        <v>0.8917030347367624</v>
      </c>
    </row>
    <row r="98" spans="1:24" ht="12.75">
      <c r="A98" t="s">
        <v>68</v>
      </c>
      <c r="B98">
        <v>8</v>
      </c>
      <c r="C98">
        <v>8</v>
      </c>
      <c r="D98">
        <v>112</v>
      </c>
      <c r="E98">
        <v>55101</v>
      </c>
      <c r="F98">
        <f t="shared" si="1"/>
        <v>15</v>
      </c>
      <c r="G98" t="s">
        <v>10</v>
      </c>
      <c r="H98">
        <v>8495.93</v>
      </c>
      <c r="I98">
        <v>-0.417773</v>
      </c>
      <c r="J98">
        <v>22.3583</v>
      </c>
      <c r="K98">
        <v>0.526687</v>
      </c>
      <c r="L98">
        <v>-0.0468796</v>
      </c>
      <c r="M98">
        <v>-0.0509569</v>
      </c>
      <c r="N98">
        <v>24.592</v>
      </c>
      <c r="O98">
        <v>1.02058</v>
      </c>
      <c r="P98">
        <v>-0.461161</v>
      </c>
      <c r="Q98">
        <v>1</v>
      </c>
      <c r="R98">
        <v>14</v>
      </c>
      <c r="S98">
        <v>751</v>
      </c>
      <c r="T98">
        <v>54.22</v>
      </c>
      <c r="U98">
        <v>-25.6141513615505</v>
      </c>
      <c r="V98">
        <v>-45.164272189162</v>
      </c>
      <c r="W98">
        <v>0.210966132733172</v>
      </c>
      <c r="X98">
        <v>0.870010875475802</v>
      </c>
    </row>
    <row r="99" spans="1:24" ht="12.75">
      <c r="A99" t="s">
        <v>68</v>
      </c>
      <c r="B99">
        <v>8</v>
      </c>
      <c r="C99">
        <v>8</v>
      </c>
      <c r="D99">
        <v>110</v>
      </c>
      <c r="E99">
        <v>55643</v>
      </c>
      <c r="F99">
        <f t="shared" si="1"/>
        <v>15</v>
      </c>
      <c r="G99" t="s">
        <v>10</v>
      </c>
      <c r="H99">
        <v>6589.81</v>
      </c>
      <c r="I99">
        <v>-0.297275</v>
      </c>
      <c r="J99">
        <v>17.8423</v>
      </c>
      <c r="K99">
        <v>0.279171</v>
      </c>
      <c r="L99">
        <v>-0.113003</v>
      </c>
      <c r="M99">
        <v>-0.00944583</v>
      </c>
      <c r="N99">
        <v>22.2794</v>
      </c>
      <c r="O99">
        <v>0.568675</v>
      </c>
      <c r="P99">
        <v>-0.359738</v>
      </c>
      <c r="Q99">
        <v>2</v>
      </c>
      <c r="R99">
        <v>6</v>
      </c>
      <c r="S99">
        <v>749.1</v>
      </c>
      <c r="T99">
        <v>42.348</v>
      </c>
      <c r="U99">
        <v>-12.4136860893094</v>
      </c>
      <c r="V99">
        <v>-24.7792575121521</v>
      </c>
      <c r="W99">
        <v>1.19055804342149</v>
      </c>
      <c r="X99">
        <v>0.876920973475527</v>
      </c>
    </row>
    <row r="100" spans="1:24" ht="12.75">
      <c r="A100" t="s">
        <v>68</v>
      </c>
      <c r="B100">
        <v>8</v>
      </c>
      <c r="C100">
        <v>8</v>
      </c>
      <c r="D100">
        <v>108</v>
      </c>
      <c r="E100">
        <v>55828</v>
      </c>
      <c r="F100">
        <f t="shared" si="1"/>
        <v>15</v>
      </c>
      <c r="G100" t="s">
        <v>10</v>
      </c>
      <c r="H100">
        <v>4966.47</v>
      </c>
      <c r="I100">
        <v>0.226466</v>
      </c>
      <c r="J100">
        <v>20.8902</v>
      </c>
      <c r="K100">
        <v>2.33601</v>
      </c>
      <c r="L100">
        <v>-0.161831</v>
      </c>
      <c r="M100">
        <v>0.0394149</v>
      </c>
      <c r="N100">
        <v>28.4986</v>
      </c>
      <c r="O100">
        <v>0.587817</v>
      </c>
      <c r="P100">
        <v>-0.253162</v>
      </c>
      <c r="Q100">
        <v>3</v>
      </c>
      <c r="R100">
        <v>16</v>
      </c>
      <c r="S100">
        <v>852.9</v>
      </c>
      <c r="T100">
        <v>63.71</v>
      </c>
      <c r="U100">
        <v>-0.946595095921917</v>
      </c>
      <c r="V100">
        <v>-10.3619341469449</v>
      </c>
      <c r="W100">
        <v>3.10087392680774</v>
      </c>
      <c r="X100">
        <v>0.8734805730410242</v>
      </c>
    </row>
    <row r="101" spans="1:24" ht="12.75">
      <c r="A101" t="s">
        <v>68</v>
      </c>
      <c r="B101">
        <v>8</v>
      </c>
      <c r="C101">
        <v>8</v>
      </c>
      <c r="D101">
        <v>97</v>
      </c>
      <c r="E101">
        <v>56025</v>
      </c>
      <c r="F101">
        <f t="shared" si="1"/>
        <v>15</v>
      </c>
      <c r="G101" t="s">
        <v>10</v>
      </c>
      <c r="H101">
        <v>3372.81</v>
      </c>
      <c r="I101">
        <v>0.516504</v>
      </c>
      <c r="J101">
        <v>36.937</v>
      </c>
      <c r="K101">
        <v>5.1458</v>
      </c>
      <c r="L101">
        <v>-0.162895</v>
      </c>
      <c r="M101">
        <v>0.0205767</v>
      </c>
      <c r="N101">
        <v>29.4596</v>
      </c>
      <c r="O101">
        <v>0.0922534</v>
      </c>
      <c r="P101">
        <v>0.943742</v>
      </c>
      <c r="Q101">
        <v>4</v>
      </c>
      <c r="R101">
        <v>5</v>
      </c>
      <c r="S101">
        <v>752.8</v>
      </c>
      <c r="T101">
        <v>32.293</v>
      </c>
      <c r="U101">
        <v>13.4391568843002</v>
      </c>
      <c r="V101">
        <v>-2.43694360295741</v>
      </c>
      <c r="W101">
        <v>4.65501263550208</v>
      </c>
      <c r="X101">
        <v>0.8736218528879379</v>
      </c>
    </row>
    <row r="102" spans="1:24" ht="12.75">
      <c r="A102" t="s">
        <v>68</v>
      </c>
      <c r="B102">
        <v>8</v>
      </c>
      <c r="C102">
        <v>8</v>
      </c>
      <c r="D102">
        <v>100</v>
      </c>
      <c r="E102">
        <v>56241</v>
      </c>
      <c r="F102">
        <f t="shared" si="1"/>
        <v>15</v>
      </c>
      <c r="G102" t="s">
        <v>10</v>
      </c>
      <c r="H102">
        <v>1869.03</v>
      </c>
      <c r="I102">
        <v>-0.635715</v>
      </c>
      <c r="J102">
        <v>10.0684</v>
      </c>
      <c r="K102">
        <v>-19.1432</v>
      </c>
      <c r="L102">
        <v>-0.114595</v>
      </c>
      <c r="M102">
        <v>-0.0216024</v>
      </c>
      <c r="N102">
        <v>15.1576</v>
      </c>
      <c r="O102">
        <v>-0.84443</v>
      </c>
      <c r="P102">
        <v>3.02457</v>
      </c>
      <c r="Q102">
        <v>5</v>
      </c>
      <c r="R102">
        <v>11</v>
      </c>
      <c r="S102">
        <v>746.9</v>
      </c>
      <c r="T102">
        <v>48.79</v>
      </c>
      <c r="U102">
        <v>24.226965731838</v>
      </c>
      <c r="V102">
        <v>9.77894706857394</v>
      </c>
      <c r="W102">
        <v>9.28758715236192</v>
      </c>
      <c r="X102">
        <v>0.8765966962014712</v>
      </c>
    </row>
    <row r="103" spans="1:24" ht="12.75">
      <c r="A103" t="s">
        <v>68</v>
      </c>
      <c r="B103">
        <v>8</v>
      </c>
      <c r="C103">
        <v>8</v>
      </c>
      <c r="D103">
        <v>109</v>
      </c>
      <c r="E103">
        <v>56571</v>
      </c>
      <c r="F103">
        <f t="shared" si="1"/>
        <v>15</v>
      </c>
      <c r="G103" t="s">
        <v>10</v>
      </c>
      <c r="H103">
        <v>936.869</v>
      </c>
      <c r="I103">
        <v>0.80582</v>
      </c>
      <c r="J103">
        <v>20.2477</v>
      </c>
      <c r="K103">
        <v>-9.54324</v>
      </c>
      <c r="L103">
        <v>-0.148025</v>
      </c>
      <c r="M103">
        <v>0.00541563</v>
      </c>
      <c r="N103">
        <v>14.0156</v>
      </c>
      <c r="O103">
        <v>-0.0178667</v>
      </c>
      <c r="P103">
        <v>4.43598</v>
      </c>
      <c r="Q103">
        <v>6</v>
      </c>
      <c r="R103">
        <v>8</v>
      </c>
      <c r="S103">
        <v>746</v>
      </c>
      <c r="T103">
        <v>55.9</v>
      </c>
      <c r="U103">
        <v>28.608968773062</v>
      </c>
      <c r="V103">
        <v>14.3755009343519</v>
      </c>
      <c r="W103">
        <v>11.3247548346942</v>
      </c>
      <c r="X103">
        <v>0.8748407872918226</v>
      </c>
    </row>
    <row r="104" spans="1:24" ht="12.75">
      <c r="A104" t="s">
        <v>68</v>
      </c>
      <c r="B104">
        <v>8</v>
      </c>
      <c r="C104">
        <v>8</v>
      </c>
      <c r="D104">
        <v>103</v>
      </c>
      <c r="E104">
        <v>59231</v>
      </c>
      <c r="F104">
        <f t="shared" si="1"/>
        <v>16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7</v>
      </c>
      <c r="R104">
        <v>2</v>
      </c>
      <c r="S104">
        <v>744.1</v>
      </c>
      <c r="T104">
        <v>47.711</v>
      </c>
      <c r="U104">
        <v>-24.4023261914482</v>
      </c>
      <c r="V104">
        <v>6.86571981659992</v>
      </c>
      <c r="W104">
        <v>-999.9</v>
      </c>
      <c r="X104">
        <v>0.8694585355094835</v>
      </c>
    </row>
    <row r="105" spans="1:24" ht="12.75">
      <c r="A105" t="s">
        <v>68</v>
      </c>
      <c r="B105">
        <v>8</v>
      </c>
      <c r="C105">
        <v>8</v>
      </c>
      <c r="D105">
        <v>105</v>
      </c>
      <c r="E105">
        <v>59485</v>
      </c>
      <c r="F105">
        <f t="shared" si="1"/>
        <v>16</v>
      </c>
      <c r="G105" t="s">
        <v>11</v>
      </c>
      <c r="H105">
        <v>6287.67</v>
      </c>
      <c r="I105">
        <v>0.13127</v>
      </c>
      <c r="J105">
        <v>21.1901</v>
      </c>
      <c r="K105">
        <v>-0.582489</v>
      </c>
      <c r="L105">
        <v>-0.0980738</v>
      </c>
      <c r="M105">
        <v>0.0164935</v>
      </c>
      <c r="N105">
        <v>29.2967</v>
      </c>
      <c r="O105">
        <v>-0.78559</v>
      </c>
      <c r="P105">
        <v>-0.165296</v>
      </c>
      <c r="Q105">
        <v>8</v>
      </c>
      <c r="R105">
        <v>10</v>
      </c>
      <c r="S105">
        <v>737.4</v>
      </c>
      <c r="T105">
        <v>57.898</v>
      </c>
      <c r="U105">
        <v>-8.92529199312386</v>
      </c>
      <c r="V105">
        <v>12.4222222249416</v>
      </c>
      <c r="W105">
        <v>-999.9</v>
      </c>
      <c r="X105">
        <v>0.8777457288662092</v>
      </c>
    </row>
    <row r="106" spans="1:24" ht="12.75">
      <c r="A106" t="s">
        <v>68</v>
      </c>
      <c r="B106">
        <v>8</v>
      </c>
      <c r="C106">
        <v>8</v>
      </c>
      <c r="D106">
        <v>106</v>
      </c>
      <c r="E106">
        <v>59633</v>
      </c>
      <c r="F106">
        <f t="shared" si="1"/>
        <v>16</v>
      </c>
      <c r="G106" t="s">
        <v>11</v>
      </c>
      <c r="H106">
        <v>4837.08</v>
      </c>
      <c r="I106">
        <v>-0.135164</v>
      </c>
      <c r="J106">
        <v>23.8996</v>
      </c>
      <c r="K106">
        <v>2.20569</v>
      </c>
      <c r="L106">
        <v>-0.124794</v>
      </c>
      <c r="M106">
        <v>0.0842621</v>
      </c>
      <c r="N106">
        <v>31.4405</v>
      </c>
      <c r="O106">
        <v>0.671049</v>
      </c>
      <c r="P106">
        <v>-0.215538</v>
      </c>
      <c r="Q106">
        <v>9</v>
      </c>
      <c r="R106">
        <v>7</v>
      </c>
      <c r="S106">
        <v>736.2</v>
      </c>
      <c r="T106">
        <v>35.303</v>
      </c>
      <c r="U106">
        <v>-0.224811000081217</v>
      </c>
      <c r="V106">
        <v>18.5786888758015</v>
      </c>
      <c r="W106">
        <v>-999.9</v>
      </c>
      <c r="X106">
        <v>0.8744669583879144</v>
      </c>
    </row>
    <row r="107" spans="1:24" ht="12.75">
      <c r="A107" t="s">
        <v>69</v>
      </c>
      <c r="B107">
        <v>8</v>
      </c>
      <c r="C107">
        <v>9</v>
      </c>
      <c r="D107">
        <v>49</v>
      </c>
      <c r="E107">
        <v>50191</v>
      </c>
      <c r="F107">
        <f t="shared" si="1"/>
        <v>13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10</v>
      </c>
      <c r="S107">
        <v>802.4</v>
      </c>
      <c r="T107">
        <v>8.317</v>
      </c>
      <c r="U107">
        <v>-25.4523618864647</v>
      </c>
      <c r="V107">
        <v>-37.2771622181449</v>
      </c>
      <c r="W107">
        <v>0.473125169436562</v>
      </c>
      <c r="X107">
        <v>0.8806586460032623</v>
      </c>
    </row>
    <row r="108" spans="1:24" ht="12.75">
      <c r="A108" t="s">
        <v>69</v>
      </c>
      <c r="B108">
        <v>8</v>
      </c>
      <c r="C108">
        <v>9</v>
      </c>
      <c r="D108">
        <v>56</v>
      </c>
      <c r="E108">
        <v>50358</v>
      </c>
      <c r="F108">
        <f t="shared" si="1"/>
        <v>13</v>
      </c>
      <c r="G108" t="s">
        <v>12</v>
      </c>
      <c r="H108">
        <v>7184.94</v>
      </c>
      <c r="I108">
        <v>0.0724465</v>
      </c>
      <c r="J108">
        <v>21.5494</v>
      </c>
      <c r="K108">
        <v>0.709223</v>
      </c>
      <c r="L108">
        <v>-0.167232</v>
      </c>
      <c r="M108">
        <v>0</v>
      </c>
      <c r="N108">
        <v>27.1121</v>
      </c>
      <c r="O108">
        <v>0</v>
      </c>
      <c r="P108">
        <v>-0.50493</v>
      </c>
      <c r="Q108">
        <v>2</v>
      </c>
      <c r="R108">
        <v>3</v>
      </c>
      <c r="S108">
        <v>806.5</v>
      </c>
      <c r="T108">
        <v>-8.367</v>
      </c>
      <c r="U108">
        <v>-15.2266931133356</v>
      </c>
      <c r="V108">
        <v>-40.6195728987692</v>
      </c>
      <c r="W108">
        <v>0.280395095058062</v>
      </c>
      <c r="X108">
        <v>0.8848948374760999</v>
      </c>
    </row>
    <row r="109" spans="1:24" ht="12.75">
      <c r="A109" t="s">
        <v>69</v>
      </c>
      <c r="B109">
        <v>8</v>
      </c>
      <c r="C109">
        <v>9</v>
      </c>
      <c r="D109">
        <v>50</v>
      </c>
      <c r="E109">
        <v>50571</v>
      </c>
      <c r="F109">
        <f t="shared" si="1"/>
        <v>14</v>
      </c>
      <c r="G109" t="s">
        <v>12</v>
      </c>
      <c r="H109">
        <v>6040.53</v>
      </c>
      <c r="I109">
        <v>0.166627</v>
      </c>
      <c r="J109">
        <v>20.2268</v>
      </c>
      <c r="K109">
        <v>3.82067</v>
      </c>
      <c r="L109">
        <v>-0.14184</v>
      </c>
      <c r="M109">
        <v>0</v>
      </c>
      <c r="N109">
        <v>11.2453</v>
      </c>
      <c r="O109">
        <v>0</v>
      </c>
      <c r="P109">
        <v>-0.420402</v>
      </c>
      <c r="Q109">
        <v>3</v>
      </c>
      <c r="R109">
        <v>4</v>
      </c>
      <c r="S109">
        <v>805.9</v>
      </c>
      <c r="T109">
        <v>34.222</v>
      </c>
      <c r="U109">
        <v>-8.07113716901695</v>
      </c>
      <c r="V109">
        <v>-30.9246321419098</v>
      </c>
      <c r="W109">
        <v>0.622673404098891</v>
      </c>
      <c r="X109">
        <v>0.8766728913787725</v>
      </c>
    </row>
    <row r="110" spans="1:24" ht="12.75">
      <c r="A110" t="s">
        <v>69</v>
      </c>
      <c r="B110">
        <v>8</v>
      </c>
      <c r="C110">
        <v>9</v>
      </c>
      <c r="D110">
        <v>55</v>
      </c>
      <c r="E110">
        <v>50886</v>
      </c>
      <c r="F110">
        <f t="shared" si="1"/>
        <v>14</v>
      </c>
      <c r="G110" t="s">
        <v>12</v>
      </c>
      <c r="H110">
        <v>4488.21</v>
      </c>
      <c r="I110">
        <v>-0.111507</v>
      </c>
      <c r="J110">
        <v>13.2533</v>
      </c>
      <c r="K110">
        <v>-0.447251</v>
      </c>
      <c r="L110">
        <v>-0.140642</v>
      </c>
      <c r="M110">
        <v>-0.0311186</v>
      </c>
      <c r="N110">
        <v>9.43875</v>
      </c>
      <c r="O110">
        <v>0.730567</v>
      </c>
      <c r="P110">
        <v>-0.277575</v>
      </c>
      <c r="Q110">
        <v>4</v>
      </c>
      <c r="R110">
        <v>4</v>
      </c>
      <c r="S110">
        <v>805.9</v>
      </c>
      <c r="T110">
        <v>29.075</v>
      </c>
      <c r="U110">
        <v>1.58640968827229</v>
      </c>
      <c r="V110">
        <v>-10.3304661664646</v>
      </c>
      <c r="W110">
        <v>2.96691907737177</v>
      </c>
      <c r="X110">
        <v>0.8831100741866987</v>
      </c>
    </row>
    <row r="111" spans="1:24" ht="12.75">
      <c r="A111" t="s">
        <v>69</v>
      </c>
      <c r="B111">
        <v>8</v>
      </c>
      <c r="C111">
        <v>9</v>
      </c>
      <c r="D111">
        <v>51</v>
      </c>
      <c r="E111">
        <v>51050</v>
      </c>
      <c r="F111">
        <f t="shared" si="1"/>
        <v>14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5</v>
      </c>
      <c r="R111">
        <v>11</v>
      </c>
      <c r="S111">
        <v>802.1</v>
      </c>
      <c r="T111">
        <v>28.098</v>
      </c>
      <c r="U111">
        <v>9.70844720318684</v>
      </c>
      <c r="V111">
        <v>5.51038147557207</v>
      </c>
      <c r="W111">
        <v>8.33442068485366</v>
      </c>
      <c r="X111">
        <v>0.8846163955108161</v>
      </c>
    </row>
    <row r="112" spans="1:24" ht="12.75">
      <c r="A112" t="s">
        <v>69</v>
      </c>
      <c r="B112">
        <v>8</v>
      </c>
      <c r="C112">
        <v>9</v>
      </c>
      <c r="D112">
        <v>54</v>
      </c>
      <c r="E112">
        <v>51160</v>
      </c>
      <c r="F112">
        <f t="shared" si="1"/>
        <v>14</v>
      </c>
      <c r="G112" t="s">
        <v>12</v>
      </c>
      <c r="H112">
        <v>2435.49</v>
      </c>
      <c r="I112">
        <v>0.616975</v>
      </c>
      <c r="J112">
        <v>38.6504</v>
      </c>
      <c r="K112">
        <v>6.89093</v>
      </c>
      <c r="L112">
        <v>-0.158501</v>
      </c>
      <c r="M112">
        <v>0</v>
      </c>
      <c r="N112">
        <v>13.5335</v>
      </c>
      <c r="O112">
        <v>0</v>
      </c>
      <c r="P112">
        <v>2.27987</v>
      </c>
      <c r="Q112">
        <v>6</v>
      </c>
      <c r="R112">
        <v>6</v>
      </c>
      <c r="S112">
        <v>803.9</v>
      </c>
      <c r="T112">
        <v>26.859</v>
      </c>
      <c r="U112">
        <v>17.0174709531651</v>
      </c>
      <c r="V112">
        <v>8.98393606686989</v>
      </c>
      <c r="W112">
        <v>9.39468183748482</v>
      </c>
      <c r="X112">
        <v>0.8835838029638895</v>
      </c>
    </row>
    <row r="113" spans="1:24" ht="12.75">
      <c r="A113" t="s">
        <v>69</v>
      </c>
      <c r="B113">
        <v>8</v>
      </c>
      <c r="C113">
        <v>9</v>
      </c>
      <c r="D113">
        <v>52</v>
      </c>
      <c r="E113">
        <v>51277</v>
      </c>
      <c r="F113">
        <f t="shared" si="1"/>
        <v>14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7</v>
      </c>
      <c r="R113">
        <v>2</v>
      </c>
      <c r="S113">
        <v>806.9</v>
      </c>
      <c r="T113">
        <v>19.399</v>
      </c>
      <c r="U113">
        <v>23.3676406169934</v>
      </c>
      <c r="V113">
        <v>10.144551856228</v>
      </c>
      <c r="W113">
        <v>9.35533234159046</v>
      </c>
      <c r="X113">
        <v>0.8824097013952272</v>
      </c>
    </row>
    <row r="114" spans="1:24" ht="12.75">
      <c r="A114" t="s">
        <v>69</v>
      </c>
      <c r="B114">
        <v>8</v>
      </c>
      <c r="C114">
        <v>9</v>
      </c>
      <c r="D114">
        <v>53</v>
      </c>
      <c r="E114">
        <v>51497</v>
      </c>
      <c r="F114">
        <f t="shared" si="1"/>
        <v>14</v>
      </c>
      <c r="G114" t="s">
        <v>12</v>
      </c>
      <c r="H114">
        <v>615.351</v>
      </c>
      <c r="I114">
        <v>0.870025</v>
      </c>
      <c r="J114">
        <v>6.6115</v>
      </c>
      <c r="K114">
        <v>-4.0396</v>
      </c>
      <c r="L114">
        <v>-0.202773</v>
      </c>
      <c r="M114">
        <v>-0.0362291</v>
      </c>
      <c r="N114">
        <v>5.52408</v>
      </c>
      <c r="O114">
        <v>0.498812</v>
      </c>
      <c r="P114">
        <v>0.0324899</v>
      </c>
      <c r="Q114">
        <v>8</v>
      </c>
      <c r="R114">
        <v>2</v>
      </c>
      <c r="S114">
        <v>815.5</v>
      </c>
      <c r="T114">
        <v>29.321</v>
      </c>
      <c r="U114">
        <v>25.221790173166</v>
      </c>
      <c r="V114">
        <v>19.4504989680915</v>
      </c>
      <c r="W114">
        <v>15.0116710811237</v>
      </c>
      <c r="X114">
        <v>0.8800562564285564</v>
      </c>
    </row>
    <row r="115" spans="1:24" ht="12.75">
      <c r="A115" t="s">
        <v>69</v>
      </c>
      <c r="B115">
        <v>8</v>
      </c>
      <c r="C115">
        <v>9</v>
      </c>
      <c r="D115">
        <v>60</v>
      </c>
      <c r="E115">
        <v>53162</v>
      </c>
      <c r="F115">
        <f t="shared" si="1"/>
        <v>14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9</v>
      </c>
      <c r="R115">
        <v>9</v>
      </c>
      <c r="S115">
        <v>834</v>
      </c>
      <c r="T115">
        <v>42.187</v>
      </c>
      <c r="U115">
        <v>-28.0687565159007</v>
      </c>
      <c r="V115">
        <v>-27.6537572430663</v>
      </c>
      <c r="W115">
        <v>1.19531233273686</v>
      </c>
      <c r="X115">
        <v>0.8916210570846888</v>
      </c>
    </row>
    <row r="116" spans="1:24" ht="12.75">
      <c r="A116" t="s">
        <v>69</v>
      </c>
      <c r="B116">
        <v>8</v>
      </c>
      <c r="C116">
        <v>9</v>
      </c>
      <c r="D116">
        <v>101</v>
      </c>
      <c r="E116">
        <v>53400</v>
      </c>
      <c r="F116">
        <f t="shared" si="1"/>
        <v>14</v>
      </c>
      <c r="G116" t="s">
        <v>13</v>
      </c>
      <c r="H116">
        <v>7874.47</v>
      </c>
      <c r="I116">
        <v>-0.676067</v>
      </c>
      <c r="J116">
        <v>0.115175</v>
      </c>
      <c r="K116">
        <v>-3.29695</v>
      </c>
      <c r="L116">
        <v>-0.0819205</v>
      </c>
      <c r="M116">
        <v>-0.00268616</v>
      </c>
      <c r="N116">
        <v>18.7058</v>
      </c>
      <c r="O116">
        <v>0.106596</v>
      </c>
      <c r="P116">
        <v>-0.301674</v>
      </c>
      <c r="Q116">
        <v>10</v>
      </c>
      <c r="R116">
        <v>7</v>
      </c>
      <c r="S116">
        <v>837.6</v>
      </c>
      <c r="T116">
        <v>37.69</v>
      </c>
      <c r="U116">
        <v>-20.5940471849412</v>
      </c>
      <c r="V116">
        <v>-31.357978427018</v>
      </c>
      <c r="W116">
        <v>0.787746097643833</v>
      </c>
      <c r="X116">
        <v>0.888137288447872</v>
      </c>
    </row>
    <row r="117" spans="1:24" ht="12.75">
      <c r="A117" t="s">
        <v>69</v>
      </c>
      <c r="B117">
        <v>8</v>
      </c>
      <c r="C117">
        <v>9</v>
      </c>
      <c r="D117">
        <v>102</v>
      </c>
      <c r="E117">
        <v>53510</v>
      </c>
      <c r="F117">
        <f t="shared" si="1"/>
        <v>14</v>
      </c>
      <c r="G117" t="s">
        <v>13</v>
      </c>
      <c r="H117">
        <v>5631.79</v>
      </c>
      <c r="I117">
        <v>-0.289052</v>
      </c>
      <c r="J117">
        <v>17.1498</v>
      </c>
      <c r="K117">
        <v>0.0634091</v>
      </c>
      <c r="L117">
        <v>-0.106344</v>
      </c>
      <c r="M117">
        <v>0</v>
      </c>
      <c r="N117">
        <v>16.1716</v>
      </c>
      <c r="O117">
        <v>0</v>
      </c>
      <c r="P117">
        <v>-0.368321</v>
      </c>
      <c r="Q117">
        <v>11</v>
      </c>
      <c r="R117">
        <v>3</v>
      </c>
      <c r="S117">
        <v>831.7</v>
      </c>
      <c r="T117">
        <v>42.12</v>
      </c>
      <c r="U117">
        <v>-6.51547487169999</v>
      </c>
      <c r="V117">
        <v>-18.7524533572758</v>
      </c>
      <c r="W117">
        <v>1.86227715677656</v>
      </c>
      <c r="X117">
        <v>0.8820205702382502</v>
      </c>
    </row>
    <row r="118" spans="1:24" ht="12.75">
      <c r="A118" t="s">
        <v>69</v>
      </c>
      <c r="B118">
        <v>8</v>
      </c>
      <c r="C118">
        <v>9</v>
      </c>
      <c r="D118">
        <v>111</v>
      </c>
      <c r="E118">
        <v>54286</v>
      </c>
      <c r="F118">
        <f t="shared" si="1"/>
        <v>15</v>
      </c>
      <c r="G118" t="s">
        <v>13</v>
      </c>
      <c r="H118">
        <v>3925.18</v>
      </c>
      <c r="I118">
        <v>0.0445104</v>
      </c>
      <c r="J118">
        <v>30.9682</v>
      </c>
      <c r="K118">
        <v>3.1829</v>
      </c>
      <c r="L118">
        <v>-0.151721</v>
      </c>
      <c r="M118">
        <v>0</v>
      </c>
      <c r="N118">
        <v>31.1801</v>
      </c>
      <c r="O118">
        <v>0</v>
      </c>
      <c r="P118">
        <v>-0.637175</v>
      </c>
      <c r="Q118">
        <v>12</v>
      </c>
      <c r="R118">
        <v>7</v>
      </c>
      <c r="S118">
        <v>829.6</v>
      </c>
      <c r="T118">
        <v>38.429</v>
      </c>
      <c r="U118">
        <v>6.04559599973174</v>
      </c>
      <c r="V118">
        <v>-4.99225215108004</v>
      </c>
      <c r="W118">
        <v>4.14307215645981</v>
      </c>
      <c r="X118">
        <v>0.8857202822887428</v>
      </c>
    </row>
    <row r="119" spans="1:24" ht="12.75">
      <c r="A119" t="s">
        <v>69</v>
      </c>
      <c r="B119">
        <v>8</v>
      </c>
      <c r="C119">
        <v>9</v>
      </c>
      <c r="D119">
        <v>99</v>
      </c>
      <c r="E119">
        <v>54400</v>
      </c>
      <c r="F119">
        <f t="shared" si="1"/>
        <v>15</v>
      </c>
      <c r="G119" t="s">
        <v>13</v>
      </c>
      <c r="H119">
        <v>2960.36</v>
      </c>
      <c r="I119">
        <v>0.366172</v>
      </c>
      <c r="J119">
        <v>17.8644</v>
      </c>
      <c r="K119">
        <v>2.64937</v>
      </c>
      <c r="L119">
        <v>-0.134189</v>
      </c>
      <c r="M119">
        <v>0.0233648</v>
      </c>
      <c r="N119">
        <v>31.5812</v>
      </c>
      <c r="O119">
        <v>0.280273</v>
      </c>
      <c r="P119">
        <v>1.36065</v>
      </c>
      <c r="Q119">
        <v>13</v>
      </c>
      <c r="R119">
        <v>6</v>
      </c>
      <c r="S119">
        <v>827.6</v>
      </c>
      <c r="T119">
        <v>42.066</v>
      </c>
      <c r="U119">
        <v>12.3171230781295</v>
      </c>
      <c r="V119">
        <v>6.52784725483199</v>
      </c>
      <c r="W119">
        <v>8.40743728870068</v>
      </c>
      <c r="X119">
        <v>0.8850406843313176</v>
      </c>
    </row>
    <row r="120" spans="1:24" ht="12.75">
      <c r="A120" t="s">
        <v>69</v>
      </c>
      <c r="B120">
        <v>8</v>
      </c>
      <c r="C120">
        <v>9</v>
      </c>
      <c r="D120">
        <v>98</v>
      </c>
      <c r="E120">
        <v>54649</v>
      </c>
      <c r="F120">
        <f t="shared" si="1"/>
        <v>15</v>
      </c>
      <c r="G120" t="s">
        <v>13</v>
      </c>
      <c r="H120">
        <v>2106.81</v>
      </c>
      <c r="I120">
        <v>0.642551</v>
      </c>
      <c r="J120">
        <v>22.0357</v>
      </c>
      <c r="K120">
        <v>1.65178</v>
      </c>
      <c r="L120">
        <v>-0.144221</v>
      </c>
      <c r="M120">
        <v>0.0301933</v>
      </c>
      <c r="N120">
        <v>11.1018</v>
      </c>
      <c r="O120">
        <v>-0.269465</v>
      </c>
      <c r="P120">
        <v>0.243237</v>
      </c>
      <c r="Q120">
        <v>14</v>
      </c>
      <c r="R120">
        <v>8</v>
      </c>
      <c r="S120">
        <v>831.3</v>
      </c>
      <c r="T120">
        <v>37.217</v>
      </c>
      <c r="U120">
        <v>19.2476640546389</v>
      </c>
      <c r="V120">
        <v>9.42162876237928</v>
      </c>
      <c r="W120">
        <v>9.2412527211023</v>
      </c>
      <c r="X120">
        <v>0.8876380962354044</v>
      </c>
    </row>
    <row r="121" spans="1:24" ht="12.75">
      <c r="A121" t="s">
        <v>69</v>
      </c>
      <c r="B121">
        <v>8</v>
      </c>
      <c r="C121">
        <v>9</v>
      </c>
      <c r="D121">
        <v>104</v>
      </c>
      <c r="E121">
        <v>54842</v>
      </c>
      <c r="F121">
        <f t="shared" si="1"/>
        <v>15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15</v>
      </c>
      <c r="R121">
        <v>5</v>
      </c>
      <c r="S121">
        <v>837.5</v>
      </c>
      <c r="T121">
        <v>35.931</v>
      </c>
      <c r="U121">
        <v>25.9685229979761</v>
      </c>
      <c r="V121">
        <v>14.9642276911723</v>
      </c>
      <c r="W121">
        <v>11.9092699404706</v>
      </c>
      <c r="X121">
        <v>0.8865246399958776</v>
      </c>
    </row>
    <row r="122" spans="1:24" ht="12.75">
      <c r="A122" t="s">
        <v>69</v>
      </c>
      <c r="B122">
        <v>8</v>
      </c>
      <c r="C122">
        <v>9</v>
      </c>
      <c r="D122">
        <v>107</v>
      </c>
      <c r="E122">
        <v>55045</v>
      </c>
      <c r="F122">
        <f t="shared" si="1"/>
        <v>15</v>
      </c>
      <c r="G122" t="s">
        <v>13</v>
      </c>
      <c r="H122">
        <v>397.712</v>
      </c>
      <c r="I122">
        <v>0.796078</v>
      </c>
      <c r="J122">
        <v>15.2754</v>
      </c>
      <c r="K122">
        <v>-17.3987</v>
      </c>
      <c r="L122">
        <v>-0.178</v>
      </c>
      <c r="M122">
        <v>0</v>
      </c>
      <c r="N122">
        <v>13.894</v>
      </c>
      <c r="O122">
        <v>0</v>
      </c>
      <c r="P122">
        <v>0.685042</v>
      </c>
      <c r="Q122">
        <v>16</v>
      </c>
      <c r="R122">
        <v>5</v>
      </c>
      <c r="S122">
        <v>831.1</v>
      </c>
      <c r="T122">
        <v>23.703</v>
      </c>
      <c r="U122">
        <v>28.0690818012</v>
      </c>
      <c r="V122">
        <v>20.9361790934814</v>
      </c>
      <c r="W122">
        <v>16.1367377213484</v>
      </c>
      <c r="X122">
        <v>0.8893851543772665</v>
      </c>
    </row>
    <row r="123" spans="1:24" ht="12.75">
      <c r="A123" t="s">
        <v>70</v>
      </c>
      <c r="B123">
        <v>8</v>
      </c>
      <c r="C123">
        <v>9</v>
      </c>
      <c r="D123">
        <v>12</v>
      </c>
      <c r="E123">
        <v>63059</v>
      </c>
      <c r="F123">
        <f t="shared" si="1"/>
        <v>17</v>
      </c>
      <c r="G123" t="s">
        <v>14</v>
      </c>
      <c r="H123">
        <v>8567.47</v>
      </c>
      <c r="I123">
        <v>-0.888238</v>
      </c>
      <c r="J123">
        <v>30.5713</v>
      </c>
      <c r="K123">
        <v>-8.80878</v>
      </c>
      <c r="L123">
        <v>0.0511346</v>
      </c>
      <c r="M123">
        <v>-0.208961</v>
      </c>
      <c r="N123">
        <v>29.8102</v>
      </c>
      <c r="O123">
        <v>-0.55797</v>
      </c>
      <c r="P123">
        <v>-0.530904</v>
      </c>
      <c r="Q123">
        <v>1</v>
      </c>
      <c r="R123">
        <v>5</v>
      </c>
      <c r="S123">
        <v>806.4</v>
      </c>
      <c r="T123">
        <v>10.856</v>
      </c>
      <c r="U123">
        <v>-25.4384137743719</v>
      </c>
      <c r="V123">
        <v>-17.9094126472218</v>
      </c>
      <c r="W123">
        <v>2.7194468541378</v>
      </c>
      <c r="X123">
        <v>0.8826026205478361</v>
      </c>
    </row>
    <row r="124" spans="1:24" ht="12.75">
      <c r="A124" t="s">
        <v>70</v>
      </c>
      <c r="B124">
        <v>8</v>
      </c>
      <c r="C124">
        <v>9</v>
      </c>
      <c r="D124">
        <v>1</v>
      </c>
      <c r="E124">
        <v>63314</v>
      </c>
      <c r="F124">
        <f t="shared" si="1"/>
        <v>17</v>
      </c>
      <c r="G124" t="s">
        <v>14</v>
      </c>
      <c r="H124">
        <v>7419.32</v>
      </c>
      <c r="I124">
        <v>0.421275</v>
      </c>
      <c r="J124">
        <v>58.4941</v>
      </c>
      <c r="K124">
        <v>4.71715</v>
      </c>
      <c r="L124">
        <v>-0.177917</v>
      </c>
      <c r="M124">
        <v>-0.00705752</v>
      </c>
      <c r="N124">
        <v>41.9216</v>
      </c>
      <c r="O124">
        <v>0.373005</v>
      </c>
      <c r="P124">
        <v>-0.714147</v>
      </c>
      <c r="Q124">
        <v>2</v>
      </c>
      <c r="R124">
        <v>14</v>
      </c>
      <c r="S124">
        <v>806.9</v>
      </c>
      <c r="T124">
        <v>-8.29</v>
      </c>
      <c r="U124">
        <v>-13.3980617283173</v>
      </c>
      <c r="V124">
        <v>-18.5488232338162</v>
      </c>
      <c r="W124">
        <v>2.20708928811067</v>
      </c>
      <c r="X124">
        <v>0.866052074900108</v>
      </c>
    </row>
    <row r="125" spans="1:24" ht="12.75">
      <c r="A125" t="s">
        <v>70</v>
      </c>
      <c r="B125">
        <v>8</v>
      </c>
      <c r="C125">
        <v>9</v>
      </c>
      <c r="D125">
        <v>9</v>
      </c>
      <c r="E125">
        <v>63527</v>
      </c>
      <c r="F125">
        <f t="shared" si="1"/>
        <v>17</v>
      </c>
      <c r="G125" t="s">
        <v>14</v>
      </c>
      <c r="H125">
        <v>6131.04</v>
      </c>
      <c r="I125">
        <v>0.256154</v>
      </c>
      <c r="J125">
        <v>28.1083</v>
      </c>
      <c r="K125">
        <v>-0.276813</v>
      </c>
      <c r="L125">
        <v>-0.141116</v>
      </c>
      <c r="M125">
        <v>0.00426025</v>
      </c>
      <c r="N125">
        <v>30.9518</v>
      </c>
      <c r="O125">
        <v>0.36932</v>
      </c>
      <c r="P125">
        <v>-0.6380440000000001</v>
      </c>
      <c r="Q125">
        <v>3</v>
      </c>
      <c r="R125">
        <v>11</v>
      </c>
      <c r="S125">
        <v>807.6</v>
      </c>
      <c r="T125">
        <v>6.081</v>
      </c>
      <c r="U125">
        <v>-10.835950677672</v>
      </c>
      <c r="V125">
        <v>-12.4217525441426</v>
      </c>
      <c r="W125">
        <v>3.07161597449405</v>
      </c>
      <c r="X125">
        <v>0.871884306833732</v>
      </c>
    </row>
    <row r="126" spans="1:24" ht="12.75">
      <c r="A126" t="s">
        <v>70</v>
      </c>
      <c r="B126">
        <v>8</v>
      </c>
      <c r="C126">
        <v>9</v>
      </c>
      <c r="D126">
        <v>6</v>
      </c>
      <c r="E126">
        <v>63659</v>
      </c>
      <c r="F126">
        <f t="shared" si="1"/>
        <v>17</v>
      </c>
      <c r="G126" t="s">
        <v>14</v>
      </c>
      <c r="H126">
        <v>4913.7</v>
      </c>
      <c r="I126">
        <v>0.272834</v>
      </c>
      <c r="J126">
        <v>42.3507</v>
      </c>
      <c r="K126">
        <v>-0.501954</v>
      </c>
      <c r="L126">
        <v>-0.21771</v>
      </c>
      <c r="M126">
        <v>-0.0323317</v>
      </c>
      <c r="N126">
        <v>24.9755</v>
      </c>
      <c r="O126">
        <v>1.05357</v>
      </c>
      <c r="P126">
        <v>-0.690738</v>
      </c>
      <c r="Q126">
        <v>4</v>
      </c>
      <c r="R126">
        <v>12</v>
      </c>
      <c r="S126">
        <v>806.3</v>
      </c>
      <c r="T126">
        <v>17.465</v>
      </c>
      <c r="U126">
        <v>-2.61876103399083</v>
      </c>
      <c r="V126">
        <v>-9.57796095805842</v>
      </c>
      <c r="W126">
        <v>3.28641688226487</v>
      </c>
      <c r="X126">
        <v>0.8698588894415791</v>
      </c>
    </row>
    <row r="127" spans="1:24" ht="12.75">
      <c r="A127" t="s">
        <v>70</v>
      </c>
      <c r="B127">
        <v>8</v>
      </c>
      <c r="C127">
        <v>9</v>
      </c>
      <c r="D127">
        <v>14</v>
      </c>
      <c r="E127">
        <v>64095</v>
      </c>
      <c r="F127">
        <f t="shared" si="1"/>
        <v>17</v>
      </c>
      <c r="G127" t="s">
        <v>14</v>
      </c>
      <c r="H127">
        <v>3463.95</v>
      </c>
      <c r="I127">
        <v>1.30475</v>
      </c>
      <c r="J127">
        <v>89.7416</v>
      </c>
      <c r="K127">
        <v>1.28774</v>
      </c>
      <c r="L127">
        <v>-0.191857</v>
      </c>
      <c r="M127">
        <v>0.0590097</v>
      </c>
      <c r="N127">
        <v>40.6269</v>
      </c>
      <c r="O127">
        <v>0.145706</v>
      </c>
      <c r="P127">
        <v>-0.178062</v>
      </c>
      <c r="Q127">
        <v>5</v>
      </c>
      <c r="R127">
        <v>6</v>
      </c>
      <c r="S127">
        <v>799.1</v>
      </c>
      <c r="T127">
        <v>18.915</v>
      </c>
      <c r="U127">
        <v>9.52890502647738</v>
      </c>
      <c r="V127">
        <v>-6.95082650694157</v>
      </c>
      <c r="W127">
        <v>3.38158348779118</v>
      </c>
      <c r="X127">
        <v>0.8748869861192367</v>
      </c>
    </row>
    <row r="128" spans="1:24" ht="12.75">
      <c r="A128" t="s">
        <v>70</v>
      </c>
      <c r="B128">
        <v>8</v>
      </c>
      <c r="C128">
        <v>9</v>
      </c>
      <c r="D128">
        <v>2</v>
      </c>
      <c r="E128">
        <v>64214</v>
      </c>
      <c r="F128">
        <f t="shared" si="1"/>
        <v>17</v>
      </c>
      <c r="G128" t="s">
        <v>14</v>
      </c>
      <c r="H128">
        <v>2542.02</v>
      </c>
      <c r="I128">
        <v>0.645093</v>
      </c>
      <c r="J128">
        <v>25.6281</v>
      </c>
      <c r="K128">
        <v>-4.63897</v>
      </c>
      <c r="L128">
        <v>-0.182745</v>
      </c>
      <c r="M128">
        <v>0.0304942</v>
      </c>
      <c r="N128">
        <v>26.0339</v>
      </c>
      <c r="O128">
        <v>0.285373</v>
      </c>
      <c r="P128">
        <v>0.361212</v>
      </c>
      <c r="Q128">
        <v>6</v>
      </c>
      <c r="R128">
        <v>4</v>
      </c>
      <c r="S128">
        <v>796.3</v>
      </c>
      <c r="T128">
        <v>20.504</v>
      </c>
      <c r="U128">
        <v>11.7211451174471</v>
      </c>
      <c r="V128">
        <v>7.62720725033538</v>
      </c>
      <c r="W128">
        <v>8.89733548571573</v>
      </c>
      <c r="X128">
        <v>0.8794771594124787</v>
      </c>
    </row>
    <row r="129" spans="1:24" ht="12.75">
      <c r="A129" t="s">
        <v>70</v>
      </c>
      <c r="B129">
        <v>8</v>
      </c>
      <c r="C129">
        <v>9</v>
      </c>
      <c r="D129">
        <v>16</v>
      </c>
      <c r="E129">
        <v>64336</v>
      </c>
      <c r="F129">
        <f t="shared" si="1"/>
        <v>17</v>
      </c>
      <c r="G129" t="s">
        <v>14</v>
      </c>
      <c r="H129">
        <v>1649.4</v>
      </c>
      <c r="I129">
        <v>1.26458</v>
      </c>
      <c r="J129">
        <v>35.8821</v>
      </c>
      <c r="K129">
        <v>-0.531139</v>
      </c>
      <c r="L129">
        <v>-0.181058</v>
      </c>
      <c r="M129">
        <v>-0.0262506</v>
      </c>
      <c r="N129">
        <v>30.2848</v>
      </c>
      <c r="O129">
        <v>-0.380208</v>
      </c>
      <c r="P129">
        <v>0.209123</v>
      </c>
      <c r="Q129">
        <v>7</v>
      </c>
      <c r="R129">
        <v>2</v>
      </c>
      <c r="S129">
        <v>785.2</v>
      </c>
      <c r="T129">
        <v>4.339</v>
      </c>
      <c r="U129">
        <v>17.3402735844639</v>
      </c>
      <c r="V129">
        <v>15.4546432571336</v>
      </c>
      <c r="W129">
        <v>13.1765590528561</v>
      </c>
      <c r="X129">
        <v>0.8754042329433409</v>
      </c>
    </row>
    <row r="130" spans="1:24" ht="12.75">
      <c r="A130" t="s">
        <v>70</v>
      </c>
      <c r="B130">
        <v>8</v>
      </c>
      <c r="C130">
        <v>9</v>
      </c>
      <c r="D130">
        <v>5</v>
      </c>
      <c r="E130">
        <v>64891</v>
      </c>
      <c r="F130">
        <f aca="true" t="shared" si="2" ref="F130:F193">+TRUNC(E130/86400*24,0)</f>
        <v>18</v>
      </c>
      <c r="G130" t="s">
        <v>14</v>
      </c>
      <c r="H130">
        <v>928.729</v>
      </c>
      <c r="I130">
        <v>0.7793</v>
      </c>
      <c r="J130">
        <v>28.948</v>
      </c>
      <c r="K130">
        <v>-4.39359</v>
      </c>
      <c r="L130">
        <v>-0.137382</v>
      </c>
      <c r="M130">
        <v>0.0544887</v>
      </c>
      <c r="N130">
        <v>17.9418</v>
      </c>
      <c r="O130">
        <v>-0.201395</v>
      </c>
      <c r="P130">
        <v>0.938118</v>
      </c>
      <c r="Q130">
        <v>8</v>
      </c>
      <c r="R130">
        <v>7</v>
      </c>
      <c r="S130">
        <v>778.6</v>
      </c>
      <c r="T130">
        <v>-5.507</v>
      </c>
      <c r="U130">
        <v>21.3218915719882</v>
      </c>
      <c r="V130">
        <v>19.2165049028994</v>
      </c>
      <c r="W130">
        <v>15.3904518919116</v>
      </c>
      <c r="X130">
        <v>0.8752830335996675</v>
      </c>
    </row>
    <row r="131" spans="1:24" ht="12.75">
      <c r="A131" t="s">
        <v>71</v>
      </c>
      <c r="B131">
        <v>8</v>
      </c>
      <c r="C131">
        <v>9</v>
      </c>
      <c r="D131">
        <v>13</v>
      </c>
      <c r="E131">
        <v>71855</v>
      </c>
      <c r="F131">
        <f t="shared" si="2"/>
        <v>19</v>
      </c>
      <c r="G131" t="s">
        <v>15</v>
      </c>
      <c r="H131">
        <v>8857.52</v>
      </c>
      <c r="I131">
        <v>-1.20806</v>
      </c>
      <c r="J131">
        <v>26.9994</v>
      </c>
      <c r="K131">
        <v>1.05665</v>
      </c>
      <c r="L131">
        <v>-0.0977614</v>
      </c>
      <c r="M131">
        <v>-0.0330648</v>
      </c>
      <c r="N131">
        <v>24.1201</v>
      </c>
      <c r="O131">
        <v>0.863284</v>
      </c>
      <c r="P131">
        <v>-0.49719</v>
      </c>
      <c r="Q131">
        <v>9</v>
      </c>
      <c r="R131">
        <v>10</v>
      </c>
      <c r="S131">
        <v>835.8</v>
      </c>
      <c r="T131">
        <v>29.19</v>
      </c>
      <c r="U131">
        <v>-27.2150086201401</v>
      </c>
      <c r="V131">
        <v>-34.3034603858888</v>
      </c>
      <c r="W131">
        <v>0.665178103156895</v>
      </c>
      <c r="X131">
        <v>0.8758817921830311</v>
      </c>
    </row>
    <row r="132" spans="1:24" ht="12.75">
      <c r="A132" t="s">
        <v>71</v>
      </c>
      <c r="B132">
        <v>8</v>
      </c>
      <c r="C132">
        <v>9</v>
      </c>
      <c r="D132">
        <v>4</v>
      </c>
      <c r="E132">
        <v>72153</v>
      </c>
      <c r="F132">
        <f t="shared" si="2"/>
        <v>20</v>
      </c>
      <c r="G132" t="s">
        <v>15</v>
      </c>
      <c r="H132">
        <v>7356.79</v>
      </c>
      <c r="I132">
        <v>0.798707</v>
      </c>
      <c r="J132">
        <v>32.7669</v>
      </c>
      <c r="K132">
        <v>3.64436</v>
      </c>
      <c r="L132">
        <v>-0.134211</v>
      </c>
      <c r="M132">
        <v>-0.00765727</v>
      </c>
      <c r="N132">
        <v>35.4878</v>
      </c>
      <c r="O132">
        <v>0.724789</v>
      </c>
      <c r="P132">
        <v>-0.568197</v>
      </c>
      <c r="Q132">
        <v>10</v>
      </c>
      <c r="R132">
        <v>13</v>
      </c>
      <c r="S132">
        <v>840.9</v>
      </c>
      <c r="T132">
        <v>30.822</v>
      </c>
      <c r="U132">
        <v>-17.2755605713377</v>
      </c>
      <c r="V132">
        <v>-33.6596752822373</v>
      </c>
      <c r="W132">
        <v>0.575860999732737</v>
      </c>
      <c r="X132">
        <v>0.8732070220509527</v>
      </c>
    </row>
    <row r="133" spans="1:24" ht="12.75">
      <c r="A133" t="s">
        <v>71</v>
      </c>
      <c r="B133">
        <v>8</v>
      </c>
      <c r="C133">
        <v>9</v>
      </c>
      <c r="D133">
        <v>15</v>
      </c>
      <c r="E133">
        <v>72299</v>
      </c>
      <c r="F133">
        <f t="shared" si="2"/>
        <v>20</v>
      </c>
      <c r="G133" t="s">
        <v>15</v>
      </c>
      <c r="H133">
        <v>5916.18</v>
      </c>
      <c r="I133">
        <v>1.84656</v>
      </c>
      <c r="J133">
        <v>12.3853</v>
      </c>
      <c r="K133">
        <v>-7.11278</v>
      </c>
      <c r="L133">
        <v>-0.172157</v>
      </c>
      <c r="M133">
        <v>-0.0158998</v>
      </c>
      <c r="N133">
        <v>33.5933</v>
      </c>
      <c r="O133">
        <v>0.790388</v>
      </c>
      <c r="P133">
        <v>-0.0270124</v>
      </c>
      <c r="Q133">
        <v>11</v>
      </c>
      <c r="R133">
        <v>3</v>
      </c>
      <c r="S133">
        <v>831.9</v>
      </c>
      <c r="T133">
        <v>31.151</v>
      </c>
      <c r="U133">
        <v>-8.29961716996391</v>
      </c>
      <c r="V133">
        <v>-31.6227951697472</v>
      </c>
      <c r="W133">
        <v>0.634780687787379</v>
      </c>
      <c r="X133">
        <v>0.8914880489309772</v>
      </c>
    </row>
    <row r="134" spans="1:24" ht="12.75">
      <c r="A134" t="s">
        <v>71</v>
      </c>
      <c r="B134">
        <v>8</v>
      </c>
      <c r="C134">
        <v>9</v>
      </c>
      <c r="D134">
        <v>3</v>
      </c>
      <c r="E134">
        <v>72402</v>
      </c>
      <c r="F134">
        <f t="shared" si="2"/>
        <v>20</v>
      </c>
      <c r="G134" t="s">
        <v>15</v>
      </c>
      <c r="H134">
        <v>4107.94</v>
      </c>
      <c r="I134">
        <v>0.159106</v>
      </c>
      <c r="J134">
        <v>21.6044</v>
      </c>
      <c r="K134">
        <v>2.74599</v>
      </c>
      <c r="L134">
        <v>-0.147211</v>
      </c>
      <c r="M134">
        <v>-0.0420764</v>
      </c>
      <c r="N134">
        <v>22.949</v>
      </c>
      <c r="O134">
        <v>-0.224845</v>
      </c>
      <c r="P134">
        <v>-0.620693</v>
      </c>
      <c r="Q134">
        <v>12</v>
      </c>
      <c r="R134">
        <v>16</v>
      </c>
      <c r="S134">
        <v>836.9</v>
      </c>
      <c r="T134">
        <v>25.085</v>
      </c>
      <c r="U134">
        <v>1.105522446626</v>
      </c>
      <c r="V134">
        <v>-7.74527962343682</v>
      </c>
      <c r="W134">
        <v>3.54782270162004</v>
      </c>
      <c r="X134">
        <v>0.8730119958747226</v>
      </c>
    </row>
    <row r="135" spans="1:24" ht="12.75">
      <c r="A135" t="s">
        <v>71</v>
      </c>
      <c r="B135">
        <v>8</v>
      </c>
      <c r="C135">
        <v>9</v>
      </c>
      <c r="D135">
        <v>11</v>
      </c>
      <c r="E135">
        <v>72655</v>
      </c>
      <c r="F135">
        <f t="shared" si="2"/>
        <v>20</v>
      </c>
      <c r="G135" t="s">
        <v>15</v>
      </c>
      <c r="H135">
        <v>2950.74</v>
      </c>
      <c r="I135">
        <v>0.607117</v>
      </c>
      <c r="J135">
        <v>51.2424</v>
      </c>
      <c r="K135">
        <v>-8.14415</v>
      </c>
      <c r="L135">
        <v>-0.140137</v>
      </c>
      <c r="M135">
        <v>-0.115978</v>
      </c>
      <c r="N135">
        <v>31.6086</v>
      </c>
      <c r="O135">
        <v>-0.532414</v>
      </c>
      <c r="P135">
        <v>0.0252921</v>
      </c>
      <c r="Q135">
        <v>13</v>
      </c>
      <c r="R135">
        <v>8</v>
      </c>
      <c r="S135">
        <v>832.3</v>
      </c>
      <c r="T135">
        <v>41.528</v>
      </c>
      <c r="U135">
        <v>9.12407952959386</v>
      </c>
      <c r="V135">
        <v>-1.73563991763375</v>
      </c>
      <c r="W135">
        <v>4.71867841892751</v>
      </c>
      <c r="X135">
        <v>0.8822163618643573</v>
      </c>
    </row>
    <row r="136" spans="1:24" ht="12.75">
      <c r="A136" t="s">
        <v>71</v>
      </c>
      <c r="B136">
        <v>8</v>
      </c>
      <c r="C136">
        <v>9</v>
      </c>
      <c r="D136">
        <v>7</v>
      </c>
      <c r="E136">
        <v>72734</v>
      </c>
      <c r="F136">
        <f t="shared" si="2"/>
        <v>20</v>
      </c>
      <c r="G136" t="s">
        <v>15</v>
      </c>
      <c r="H136">
        <v>2177.13</v>
      </c>
      <c r="I136">
        <v>0.240155</v>
      </c>
      <c r="J136">
        <v>25.0659</v>
      </c>
      <c r="K136">
        <v>-3.34623</v>
      </c>
      <c r="L136">
        <v>-0.154551</v>
      </c>
      <c r="M136">
        <v>-0.0752365</v>
      </c>
      <c r="N136">
        <v>15.9964</v>
      </c>
      <c r="O136">
        <v>-0.466057</v>
      </c>
      <c r="P136">
        <v>1.41004</v>
      </c>
      <c r="Q136">
        <v>14</v>
      </c>
      <c r="R136">
        <v>15</v>
      </c>
      <c r="S136">
        <v>847.9</v>
      </c>
      <c r="T136">
        <v>23.994</v>
      </c>
      <c r="U136">
        <v>12.6406120385508</v>
      </c>
      <c r="V136">
        <v>7.27946295176857</v>
      </c>
      <c r="W136">
        <v>8.42225286902146</v>
      </c>
      <c r="X136">
        <v>0.8618222470653993</v>
      </c>
    </row>
    <row r="137" spans="1:24" ht="12.75">
      <c r="A137" t="s">
        <v>71</v>
      </c>
      <c r="B137">
        <v>8</v>
      </c>
      <c r="C137">
        <v>9</v>
      </c>
      <c r="D137">
        <v>10</v>
      </c>
      <c r="E137">
        <v>72857</v>
      </c>
      <c r="F137">
        <f t="shared" si="2"/>
        <v>20</v>
      </c>
      <c r="G137" t="s">
        <v>15</v>
      </c>
      <c r="H137">
        <v>831.371</v>
      </c>
      <c r="I137">
        <v>0.888605</v>
      </c>
      <c r="J137">
        <v>37.3708</v>
      </c>
      <c r="K137">
        <v>1.72794</v>
      </c>
      <c r="L137">
        <v>-0.173777</v>
      </c>
      <c r="M137">
        <v>-0.105857</v>
      </c>
      <c r="N137">
        <v>21.234</v>
      </c>
      <c r="O137">
        <v>0.118834</v>
      </c>
      <c r="P137">
        <v>0.382933</v>
      </c>
      <c r="Q137">
        <v>15</v>
      </c>
      <c r="R137">
        <v>9</v>
      </c>
      <c r="S137">
        <v>842.4</v>
      </c>
      <c r="T137">
        <v>35.685</v>
      </c>
      <c r="U137">
        <v>21.881638726632</v>
      </c>
      <c r="V137">
        <v>17.3646753545005</v>
      </c>
      <c r="W137">
        <v>13.6285729224171</v>
      </c>
      <c r="X137">
        <v>0.8877176635024155</v>
      </c>
    </row>
    <row r="138" spans="1:24" ht="12.75">
      <c r="A138" t="s">
        <v>71</v>
      </c>
      <c r="B138">
        <v>8</v>
      </c>
      <c r="C138">
        <v>9</v>
      </c>
      <c r="D138">
        <v>8</v>
      </c>
      <c r="E138">
        <v>73322</v>
      </c>
      <c r="F138">
        <f t="shared" si="2"/>
        <v>20</v>
      </c>
      <c r="G138" t="s">
        <v>15</v>
      </c>
      <c r="H138">
        <v>392.42</v>
      </c>
      <c r="I138">
        <v>1.34888</v>
      </c>
      <c r="J138">
        <v>18.3613</v>
      </c>
      <c r="K138">
        <v>-4.09008</v>
      </c>
      <c r="L138">
        <v>-0.173994</v>
      </c>
      <c r="M138">
        <v>-0.116589</v>
      </c>
      <c r="N138">
        <v>14.0582</v>
      </c>
      <c r="O138">
        <v>0.233686</v>
      </c>
      <c r="P138">
        <v>1.15066</v>
      </c>
      <c r="Q138">
        <v>16</v>
      </c>
      <c r="R138">
        <v>9</v>
      </c>
      <c r="S138">
        <v>843.4</v>
      </c>
      <c r="T138">
        <v>14.272</v>
      </c>
      <c r="U138">
        <v>25.8999436340278</v>
      </c>
      <c r="V138">
        <v>19.3072178452842</v>
      </c>
      <c r="W138">
        <v>14.6495216787917</v>
      </c>
      <c r="X138">
        <v>0.8842549061239354</v>
      </c>
    </row>
    <row r="139" spans="1:24" ht="12.75">
      <c r="A139" t="s">
        <v>72</v>
      </c>
      <c r="B139">
        <v>8</v>
      </c>
      <c r="C139">
        <v>11</v>
      </c>
      <c r="D139">
        <v>254</v>
      </c>
      <c r="E139">
        <v>46865</v>
      </c>
      <c r="F139">
        <f t="shared" si="2"/>
        <v>13</v>
      </c>
      <c r="G139" t="s">
        <v>16</v>
      </c>
      <c r="H139">
        <v>6138.87</v>
      </c>
      <c r="I139">
        <v>-0.0171504</v>
      </c>
      <c r="J139">
        <v>35.9207</v>
      </c>
      <c r="K139">
        <v>5.9389</v>
      </c>
      <c r="L139">
        <v>-0.0755791</v>
      </c>
      <c r="M139">
        <v>-0.0369728</v>
      </c>
      <c r="N139">
        <v>26.243</v>
      </c>
      <c r="O139">
        <v>-0.346119</v>
      </c>
      <c r="P139">
        <v>-0.192535</v>
      </c>
      <c r="Q139">
        <v>2</v>
      </c>
      <c r="R139">
        <v>10</v>
      </c>
      <c r="S139">
        <v>802.1</v>
      </c>
      <c r="T139">
        <v>21.734</v>
      </c>
      <c r="U139">
        <v>-15.1403266095271</v>
      </c>
      <c r="V139">
        <v>-34.7095617108563</v>
      </c>
      <c r="W139">
        <v>0.449374350741266</v>
      </c>
      <c r="X139">
        <v>0.8814665321224353</v>
      </c>
    </row>
    <row r="140" spans="1:24" ht="12.75">
      <c r="A140" t="s">
        <v>72</v>
      </c>
      <c r="B140">
        <v>8</v>
      </c>
      <c r="C140">
        <v>11</v>
      </c>
      <c r="D140">
        <v>250</v>
      </c>
      <c r="E140">
        <v>47113</v>
      </c>
      <c r="F140">
        <f t="shared" si="2"/>
        <v>13</v>
      </c>
      <c r="G140" t="s">
        <v>16</v>
      </c>
      <c r="H140">
        <v>4193.12</v>
      </c>
      <c r="I140">
        <v>-1.08718</v>
      </c>
      <c r="J140">
        <v>52.2161</v>
      </c>
      <c r="K140">
        <v>16.4154</v>
      </c>
      <c r="L140">
        <v>-0.0645359</v>
      </c>
      <c r="M140">
        <v>0.0265245</v>
      </c>
      <c r="N140">
        <v>9.2666</v>
      </c>
      <c r="O140">
        <v>-0.145765</v>
      </c>
      <c r="P140">
        <v>-0.219751</v>
      </c>
      <c r="Q140">
        <v>4</v>
      </c>
      <c r="R140">
        <v>12</v>
      </c>
      <c r="S140">
        <v>832.8</v>
      </c>
      <c r="T140">
        <v>7.212</v>
      </c>
      <c r="U140">
        <v>-4.19143499031712</v>
      </c>
      <c r="V140">
        <v>-15.9016631829116</v>
      </c>
      <c r="W140">
        <v>1.90414619536736</v>
      </c>
      <c r="X140">
        <v>0.8822660244097054</v>
      </c>
    </row>
    <row r="141" spans="1:24" ht="12.75">
      <c r="A141" t="s">
        <v>72</v>
      </c>
      <c r="B141">
        <v>8</v>
      </c>
      <c r="C141">
        <v>11</v>
      </c>
      <c r="D141">
        <v>272</v>
      </c>
      <c r="E141">
        <v>47222</v>
      </c>
      <c r="F141">
        <f t="shared" si="2"/>
        <v>13</v>
      </c>
      <c r="G141" t="s">
        <v>16</v>
      </c>
      <c r="H141">
        <v>3403.63</v>
      </c>
      <c r="I141">
        <v>-1.24294</v>
      </c>
      <c r="J141">
        <v>66.6879</v>
      </c>
      <c r="K141">
        <v>10.8939</v>
      </c>
      <c r="L141">
        <v>-0.0652392</v>
      </c>
      <c r="M141">
        <v>0.0127072</v>
      </c>
      <c r="N141">
        <v>17.434</v>
      </c>
      <c r="O141">
        <v>-0.738106</v>
      </c>
      <c r="P141">
        <v>-0.692467</v>
      </c>
      <c r="Q141">
        <v>5</v>
      </c>
      <c r="R141">
        <v>6</v>
      </c>
      <c r="S141">
        <v>807.3</v>
      </c>
      <c r="T141">
        <v>17.471</v>
      </c>
      <c r="U141">
        <v>0.207103583445426</v>
      </c>
      <c r="V141">
        <v>-12.4320530978588</v>
      </c>
      <c r="W141">
        <v>2.27221425535026</v>
      </c>
      <c r="X141">
        <v>0.8613227200646753</v>
      </c>
    </row>
    <row r="142" spans="1:24" ht="12.75">
      <c r="A142" t="s">
        <v>72</v>
      </c>
      <c r="B142">
        <v>8</v>
      </c>
      <c r="C142">
        <v>11</v>
      </c>
      <c r="D142">
        <v>247</v>
      </c>
      <c r="E142">
        <v>47325</v>
      </c>
      <c r="F142">
        <f t="shared" si="2"/>
        <v>13</v>
      </c>
      <c r="G142" t="s">
        <v>16</v>
      </c>
      <c r="H142">
        <v>2985.6</v>
      </c>
      <c r="I142">
        <v>-0.741518</v>
      </c>
      <c r="J142">
        <v>48.0274</v>
      </c>
      <c r="K142">
        <v>6.68315</v>
      </c>
      <c r="L142">
        <v>-0.0707035</v>
      </c>
      <c r="M142">
        <v>-0.0117016</v>
      </c>
      <c r="N142">
        <v>27.986</v>
      </c>
      <c r="O142">
        <v>-0.524248</v>
      </c>
      <c r="P142">
        <v>-0.112543</v>
      </c>
      <c r="Q142">
        <v>6</v>
      </c>
      <c r="R142">
        <v>13</v>
      </c>
      <c r="S142">
        <v>802.6</v>
      </c>
      <c r="T142">
        <v>-8.143</v>
      </c>
      <c r="U142">
        <v>2.23241752695498</v>
      </c>
      <c r="V142">
        <v>-10.952212222857</v>
      </c>
      <c r="W142">
        <v>2.51847656441507</v>
      </c>
      <c r="X142">
        <v>0.8879903593061244</v>
      </c>
    </row>
    <row r="143" spans="1:24" ht="12.75">
      <c r="A143" t="s">
        <v>72</v>
      </c>
      <c r="B143">
        <v>8</v>
      </c>
      <c r="C143">
        <v>11</v>
      </c>
      <c r="D143">
        <v>251</v>
      </c>
      <c r="E143">
        <v>47428</v>
      </c>
      <c r="F143">
        <f t="shared" si="2"/>
        <v>13</v>
      </c>
      <c r="G143" t="s">
        <v>16</v>
      </c>
      <c r="H143">
        <v>2124.8</v>
      </c>
      <c r="I143">
        <v>-0.199471</v>
      </c>
      <c r="J143">
        <v>40.9684</v>
      </c>
      <c r="K143">
        <v>-3.14128</v>
      </c>
      <c r="L143">
        <v>-0.0516794</v>
      </c>
      <c r="M143">
        <v>-0.0330956</v>
      </c>
      <c r="N143">
        <v>29.2866</v>
      </c>
      <c r="O143">
        <v>-0.684381</v>
      </c>
      <c r="P143">
        <v>-0.334439</v>
      </c>
      <c r="Q143">
        <v>7</v>
      </c>
      <c r="R143">
        <v>5</v>
      </c>
      <c r="S143">
        <v>851.7</v>
      </c>
      <c r="T143">
        <v>-21.455</v>
      </c>
      <c r="U143">
        <v>7.60368768864074</v>
      </c>
      <c r="V143">
        <v>-0.158105875730368</v>
      </c>
      <c r="W143">
        <v>4.80963574231861</v>
      </c>
      <c r="X143">
        <v>0.8867973856209151</v>
      </c>
    </row>
    <row r="144" spans="1:24" ht="12.75">
      <c r="A144" t="s">
        <v>72</v>
      </c>
      <c r="B144">
        <v>8</v>
      </c>
      <c r="C144">
        <v>11</v>
      </c>
      <c r="D144">
        <v>248</v>
      </c>
      <c r="E144">
        <v>47570</v>
      </c>
      <c r="F144">
        <f t="shared" si="2"/>
        <v>13</v>
      </c>
      <c r="G144" t="s">
        <v>16</v>
      </c>
      <c r="H144">
        <v>1287.1</v>
      </c>
      <c r="I144">
        <v>0.457037</v>
      </c>
      <c r="J144">
        <v>31.9635</v>
      </c>
      <c r="K144">
        <v>8.96132</v>
      </c>
      <c r="L144">
        <v>-0.0909805</v>
      </c>
      <c r="M144">
        <v>0.0927841</v>
      </c>
      <c r="N144">
        <v>33.205</v>
      </c>
      <c r="O144">
        <v>0.530166</v>
      </c>
      <c r="P144">
        <v>0.834905</v>
      </c>
      <c r="Q144">
        <v>8</v>
      </c>
      <c r="R144">
        <v>11</v>
      </c>
      <c r="S144">
        <v>814.4</v>
      </c>
      <c r="T144">
        <v>24.393</v>
      </c>
      <c r="U144">
        <v>10.7074208836402</v>
      </c>
      <c r="V144">
        <v>5.88558559725049</v>
      </c>
      <c r="W144">
        <v>6.65343783550621</v>
      </c>
      <c r="X144">
        <v>0.8791454520434833</v>
      </c>
    </row>
    <row r="145" spans="1:24" ht="12.75">
      <c r="A145" t="s">
        <v>72</v>
      </c>
      <c r="B145">
        <v>8</v>
      </c>
      <c r="C145">
        <v>11</v>
      </c>
      <c r="D145">
        <v>243</v>
      </c>
      <c r="E145">
        <v>47795</v>
      </c>
      <c r="F145">
        <f t="shared" si="2"/>
        <v>13</v>
      </c>
      <c r="G145" t="s">
        <v>16</v>
      </c>
      <c r="H145">
        <v>3196.55</v>
      </c>
      <c r="I145">
        <v>-2.06478</v>
      </c>
      <c r="J145">
        <v>47.5265</v>
      </c>
      <c r="K145">
        <v>10.2135</v>
      </c>
      <c r="L145">
        <v>0.0316617</v>
      </c>
      <c r="M145">
        <v>-0.0624296</v>
      </c>
      <c r="N145">
        <v>21.4461</v>
      </c>
      <c r="O145">
        <v>-0.525988</v>
      </c>
      <c r="P145">
        <v>-0.16016</v>
      </c>
      <c r="Q145">
        <v>9</v>
      </c>
      <c r="R145">
        <v>7</v>
      </c>
      <c r="S145">
        <v>819.3</v>
      </c>
      <c r="T145">
        <v>29.161</v>
      </c>
      <c r="U145">
        <v>1.21851096386406</v>
      </c>
      <c r="V145">
        <v>-4.72109944301549</v>
      </c>
      <c r="W145">
        <v>3.91934852292243</v>
      </c>
      <c r="X145">
        <v>0.885897310831465</v>
      </c>
    </row>
    <row r="146" spans="1:24" ht="12.75">
      <c r="A146" t="s">
        <v>72</v>
      </c>
      <c r="B146">
        <v>8</v>
      </c>
      <c r="C146">
        <v>11</v>
      </c>
      <c r="D146">
        <v>253</v>
      </c>
      <c r="E146">
        <v>48270</v>
      </c>
      <c r="F146">
        <f t="shared" si="2"/>
        <v>13</v>
      </c>
      <c r="G146" t="s">
        <v>16</v>
      </c>
      <c r="H146">
        <v>1083.45</v>
      </c>
      <c r="I146">
        <v>-2.10229</v>
      </c>
      <c r="J146">
        <v>41.7707</v>
      </c>
      <c r="K146">
        <v>9.05718</v>
      </c>
      <c r="L146">
        <v>0.0350878</v>
      </c>
      <c r="M146">
        <v>-0.0224984</v>
      </c>
      <c r="N146">
        <v>32.0615</v>
      </c>
      <c r="O146">
        <v>-0.327489</v>
      </c>
      <c r="P146">
        <v>0.378192</v>
      </c>
      <c r="Q146">
        <v>10</v>
      </c>
      <c r="R146">
        <v>4</v>
      </c>
      <c r="S146">
        <v>829.5</v>
      </c>
      <c r="T146">
        <v>24.929</v>
      </c>
      <c r="U146">
        <v>11.2119801959773</v>
      </c>
      <c r="V146">
        <v>7.05134413013804</v>
      </c>
      <c r="W146">
        <v>7.02617052945362</v>
      </c>
      <c r="X146">
        <v>0.8784579277442194</v>
      </c>
    </row>
    <row r="147" spans="1:24" ht="12.75">
      <c r="A147" t="s">
        <v>72</v>
      </c>
      <c r="B147">
        <v>8</v>
      </c>
      <c r="C147">
        <v>11</v>
      </c>
      <c r="D147">
        <v>246</v>
      </c>
      <c r="E147">
        <v>48612</v>
      </c>
      <c r="F147">
        <f t="shared" si="2"/>
        <v>13</v>
      </c>
      <c r="G147" t="s">
        <v>16</v>
      </c>
      <c r="H147">
        <v>3447.53</v>
      </c>
      <c r="I147">
        <v>-2.03586</v>
      </c>
      <c r="J147">
        <v>52.6243</v>
      </c>
      <c r="K147">
        <v>14.332</v>
      </c>
      <c r="L147">
        <v>-0.0268646</v>
      </c>
      <c r="M147">
        <v>-0.0781756</v>
      </c>
      <c r="N147">
        <v>12.2209</v>
      </c>
      <c r="O147">
        <v>0.478549</v>
      </c>
      <c r="P147">
        <v>-0.657122</v>
      </c>
      <c r="Q147">
        <v>11</v>
      </c>
      <c r="R147">
        <v>8</v>
      </c>
      <c r="S147">
        <v>826.3</v>
      </c>
      <c r="T147">
        <v>37.485</v>
      </c>
      <c r="U147">
        <v>0.45629535816287</v>
      </c>
      <c r="V147">
        <v>-10.921078672836</v>
      </c>
      <c r="W147">
        <v>2.51591274627929</v>
      </c>
      <c r="X147">
        <v>0.8935085497150097</v>
      </c>
    </row>
    <row r="148" spans="1:24" ht="12.75">
      <c r="A148" t="s">
        <v>72</v>
      </c>
      <c r="B148">
        <v>8</v>
      </c>
      <c r="C148">
        <v>11</v>
      </c>
      <c r="D148">
        <v>249</v>
      </c>
      <c r="E148">
        <v>49258</v>
      </c>
      <c r="F148">
        <f t="shared" si="2"/>
        <v>13</v>
      </c>
      <c r="G148" t="s">
        <v>16</v>
      </c>
      <c r="H148">
        <v>929.793</v>
      </c>
      <c r="I148">
        <v>-0.413508</v>
      </c>
      <c r="J148">
        <v>36.5258</v>
      </c>
      <c r="K148">
        <v>5.39994</v>
      </c>
      <c r="L148">
        <v>-0.0285354</v>
      </c>
      <c r="M148">
        <v>0.0670863</v>
      </c>
      <c r="N148">
        <v>31.4451</v>
      </c>
      <c r="O148">
        <v>-0.111977</v>
      </c>
      <c r="P148">
        <v>0.424732</v>
      </c>
      <c r="Q148">
        <v>12</v>
      </c>
      <c r="R148">
        <v>3</v>
      </c>
      <c r="S148">
        <v>848.4</v>
      </c>
      <c r="T148">
        <v>42.404</v>
      </c>
      <c r="U148">
        <v>11.8830304980301</v>
      </c>
      <c r="V148">
        <v>7.65591060968575</v>
      </c>
      <c r="W148">
        <v>7.2117903922201</v>
      </c>
      <c r="X148">
        <v>0.8838239030232655</v>
      </c>
    </row>
    <row r="149" spans="1:24" ht="12.75">
      <c r="A149" t="s">
        <v>72</v>
      </c>
      <c r="B149">
        <v>8</v>
      </c>
      <c r="C149">
        <v>11</v>
      </c>
      <c r="D149">
        <v>242</v>
      </c>
      <c r="E149">
        <v>49715</v>
      </c>
      <c r="F149">
        <f t="shared" si="2"/>
        <v>13</v>
      </c>
      <c r="G149" t="s">
        <v>16</v>
      </c>
      <c r="H149">
        <v>3808.52</v>
      </c>
      <c r="I149">
        <v>-3.58331</v>
      </c>
      <c r="J149">
        <v>61.6085</v>
      </c>
      <c r="K149">
        <v>23.246</v>
      </c>
      <c r="L149">
        <v>0.0554556</v>
      </c>
      <c r="M149">
        <v>-0.0126764</v>
      </c>
      <c r="N149">
        <v>1.16836</v>
      </c>
      <c r="O149">
        <v>-0.47882</v>
      </c>
      <c r="P149">
        <v>-0.423397</v>
      </c>
      <c r="Q149">
        <v>13</v>
      </c>
      <c r="R149">
        <v>4</v>
      </c>
      <c r="S149">
        <v>837.1</v>
      </c>
      <c r="T149">
        <v>8.374</v>
      </c>
      <c r="U149">
        <v>-1.84795896962357</v>
      </c>
      <c r="V149">
        <v>-10.1035940276122</v>
      </c>
      <c r="W149">
        <v>2.7822555828644</v>
      </c>
      <c r="X149">
        <v>0.8936936936936929</v>
      </c>
    </row>
    <row r="150" spans="1:24" ht="12.75">
      <c r="A150" t="s">
        <v>72</v>
      </c>
      <c r="B150">
        <v>8</v>
      </c>
      <c r="C150">
        <v>11</v>
      </c>
      <c r="D150">
        <v>245</v>
      </c>
      <c r="E150">
        <v>50179</v>
      </c>
      <c r="F150">
        <f t="shared" si="2"/>
        <v>13</v>
      </c>
      <c r="G150" t="s">
        <v>16</v>
      </c>
      <c r="H150">
        <v>1225.38</v>
      </c>
      <c r="I150">
        <v>-1.85513</v>
      </c>
      <c r="J150">
        <v>35.8707</v>
      </c>
      <c r="K150">
        <v>5.38545</v>
      </c>
      <c r="L150">
        <v>0.0316812</v>
      </c>
      <c r="M150">
        <v>0.0464723</v>
      </c>
      <c r="N150">
        <v>29.6773</v>
      </c>
      <c r="O150">
        <v>0.00644762</v>
      </c>
      <c r="P150">
        <v>0.420696</v>
      </c>
      <c r="Q150">
        <v>14</v>
      </c>
      <c r="R150">
        <v>5</v>
      </c>
      <c r="S150">
        <v>859.5</v>
      </c>
      <c r="T150">
        <v>34.318</v>
      </c>
      <c r="U150">
        <v>10.1570027752832</v>
      </c>
      <c r="V150">
        <v>7.42557384855232</v>
      </c>
      <c r="W150">
        <v>7.3398600244342</v>
      </c>
      <c r="X150">
        <v>0.888408629632414</v>
      </c>
    </row>
    <row r="151" spans="1:24" ht="12.75">
      <c r="A151" t="s">
        <v>72</v>
      </c>
      <c r="B151">
        <v>8</v>
      </c>
      <c r="C151">
        <v>11</v>
      </c>
      <c r="D151">
        <v>241</v>
      </c>
      <c r="E151">
        <v>50525</v>
      </c>
      <c r="F151">
        <f t="shared" si="2"/>
        <v>14</v>
      </c>
      <c r="G151" t="s">
        <v>16</v>
      </c>
      <c r="H151">
        <v>3403.05</v>
      </c>
      <c r="I151">
        <v>-0.77495</v>
      </c>
      <c r="J151">
        <v>63.0332</v>
      </c>
      <c r="K151">
        <v>14.1626</v>
      </c>
      <c r="L151">
        <v>-0.0512567</v>
      </c>
      <c r="M151">
        <v>0.01144</v>
      </c>
      <c r="N151">
        <v>16.4074</v>
      </c>
      <c r="O151">
        <v>0.18586</v>
      </c>
      <c r="P151">
        <v>-0.71527</v>
      </c>
      <c r="Q151">
        <v>15</v>
      </c>
      <c r="R151">
        <v>9</v>
      </c>
      <c r="S151">
        <v>827.1</v>
      </c>
      <c r="T151">
        <v>24.45</v>
      </c>
      <c r="U151">
        <v>0.913210681616092</v>
      </c>
      <c r="V151">
        <v>-17.9129812041535</v>
      </c>
      <c r="W151">
        <v>1.59412690156424</v>
      </c>
      <c r="X151">
        <v>0.8770870990472106</v>
      </c>
    </row>
    <row r="152" spans="1:24" ht="12.75">
      <c r="A152" t="s">
        <v>72</v>
      </c>
      <c r="B152">
        <v>8</v>
      </c>
      <c r="C152">
        <v>11</v>
      </c>
      <c r="D152">
        <v>256</v>
      </c>
      <c r="E152">
        <v>51074</v>
      </c>
      <c r="F152">
        <f t="shared" si="2"/>
        <v>14</v>
      </c>
      <c r="G152" t="s">
        <v>16</v>
      </c>
      <c r="H152">
        <v>2908.23</v>
      </c>
      <c r="I152">
        <v>2.3523</v>
      </c>
      <c r="J152">
        <v>13.9348</v>
      </c>
      <c r="K152">
        <v>-26.2246</v>
      </c>
      <c r="L152">
        <v>-0.274133</v>
      </c>
      <c r="M152">
        <v>-0.179763</v>
      </c>
      <c r="N152">
        <v>52.2196</v>
      </c>
      <c r="O152">
        <v>-0.0533592</v>
      </c>
      <c r="P152">
        <v>0.0612594</v>
      </c>
      <c r="Q152">
        <v>1</v>
      </c>
      <c r="R152">
        <v>2</v>
      </c>
      <c r="S152">
        <v>843.7</v>
      </c>
      <c r="T152">
        <v>-13.815</v>
      </c>
      <c r="U152">
        <v>3.65489655600686</v>
      </c>
      <c r="V152">
        <v>-18.277726057899</v>
      </c>
      <c r="W152">
        <v>1.34410356520062</v>
      </c>
      <c r="X152">
        <v>0.9114836010806737</v>
      </c>
    </row>
    <row r="153" spans="1:24" ht="12.75">
      <c r="A153" t="s">
        <v>73</v>
      </c>
      <c r="B153">
        <v>8</v>
      </c>
      <c r="C153">
        <v>11</v>
      </c>
      <c r="D153">
        <v>174</v>
      </c>
      <c r="E153">
        <v>67803</v>
      </c>
      <c r="F153">
        <f t="shared" si="2"/>
        <v>18</v>
      </c>
      <c r="G153" t="s">
        <v>17</v>
      </c>
      <c r="H153">
        <v>3749.89</v>
      </c>
      <c r="I153">
        <v>0.642244</v>
      </c>
      <c r="J153">
        <v>18.2567</v>
      </c>
      <c r="K153">
        <v>-6.5624</v>
      </c>
      <c r="L153">
        <v>-0.0920321</v>
      </c>
      <c r="M153">
        <v>-0.182992</v>
      </c>
      <c r="N153">
        <v>22.7743</v>
      </c>
      <c r="O153">
        <v>-0.142017</v>
      </c>
      <c r="P153">
        <v>0.471988</v>
      </c>
      <c r="Q153">
        <v>1</v>
      </c>
      <c r="R153">
        <v>3</v>
      </c>
      <c r="S153">
        <v>839.4</v>
      </c>
      <c r="T153">
        <v>0.676</v>
      </c>
      <c r="U153">
        <v>-0.886660904359071</v>
      </c>
      <c r="V153">
        <v>-11.6128078443464</v>
      </c>
      <c r="W153">
        <v>2.48922520479268</v>
      </c>
      <c r="X153">
        <v>0.8836827481687287</v>
      </c>
    </row>
    <row r="154" spans="1:24" ht="12.75">
      <c r="A154" t="s">
        <v>73</v>
      </c>
      <c r="B154">
        <v>8</v>
      </c>
      <c r="C154">
        <v>11</v>
      </c>
      <c r="D154">
        <v>335</v>
      </c>
      <c r="E154">
        <v>68067</v>
      </c>
      <c r="F154">
        <f t="shared" si="2"/>
        <v>18</v>
      </c>
      <c r="G154" t="s">
        <v>17</v>
      </c>
      <c r="H154">
        <v>1392.48</v>
      </c>
      <c r="I154">
        <v>-0.457217</v>
      </c>
      <c r="J154">
        <v>22.7184</v>
      </c>
      <c r="K154">
        <v>2.16041</v>
      </c>
      <c r="L154">
        <v>-0.0786613</v>
      </c>
      <c r="M154">
        <v>-0.0391963</v>
      </c>
      <c r="N154">
        <v>16.3978</v>
      </c>
      <c r="O154">
        <v>0.503724</v>
      </c>
      <c r="P154">
        <v>1.48307</v>
      </c>
      <c r="Q154">
        <v>2</v>
      </c>
      <c r="R154">
        <v>16</v>
      </c>
      <c r="S154">
        <v>821</v>
      </c>
      <c r="T154">
        <v>-0.422</v>
      </c>
      <c r="U154">
        <v>10.4305906937655</v>
      </c>
      <c r="V154">
        <v>6.18765747162457</v>
      </c>
      <c r="W154">
        <v>6.87817898185405</v>
      </c>
      <c r="X154">
        <v>0.881111828304018</v>
      </c>
    </row>
    <row r="155" spans="1:24" ht="12.75">
      <c r="A155" t="s">
        <v>73</v>
      </c>
      <c r="B155">
        <v>8</v>
      </c>
      <c r="C155">
        <v>11</v>
      </c>
      <c r="D155">
        <v>336</v>
      </c>
      <c r="E155">
        <v>68669</v>
      </c>
      <c r="F155">
        <f t="shared" si="2"/>
        <v>19</v>
      </c>
      <c r="G155" t="s">
        <v>17</v>
      </c>
      <c r="H155">
        <v>1245.45</v>
      </c>
      <c r="I155">
        <v>-0.305361</v>
      </c>
      <c r="J155">
        <v>20.6601</v>
      </c>
      <c r="K155">
        <v>6.30178</v>
      </c>
      <c r="L155">
        <v>-0.0649057</v>
      </c>
      <c r="M155">
        <v>0.00201754</v>
      </c>
      <c r="N155">
        <v>19.0771</v>
      </c>
      <c r="O155">
        <v>-0.4024</v>
      </c>
      <c r="P155">
        <v>1.44667</v>
      </c>
      <c r="Q155">
        <v>3</v>
      </c>
      <c r="R155">
        <v>5</v>
      </c>
      <c r="S155">
        <v>819</v>
      </c>
      <c r="T155">
        <v>20.816</v>
      </c>
      <c r="U155">
        <v>12.0564144170379</v>
      </c>
      <c r="V155">
        <v>8.06506678632046</v>
      </c>
      <c r="W155">
        <v>7.67614300424194</v>
      </c>
      <c r="X155">
        <v>0.882215862632869</v>
      </c>
    </row>
    <row r="156" spans="1:24" ht="12.75">
      <c r="A156" t="s">
        <v>73</v>
      </c>
      <c r="B156">
        <v>8</v>
      </c>
      <c r="C156">
        <v>11</v>
      </c>
      <c r="D156">
        <v>175</v>
      </c>
      <c r="E156">
        <v>69033</v>
      </c>
      <c r="F156">
        <f t="shared" si="2"/>
        <v>19</v>
      </c>
      <c r="G156" t="s">
        <v>17</v>
      </c>
      <c r="H156">
        <v>1246.65</v>
      </c>
      <c r="I156">
        <v>-1.06337</v>
      </c>
      <c r="J156">
        <v>29.2576</v>
      </c>
      <c r="K156">
        <v>2.22474</v>
      </c>
      <c r="L156">
        <v>0.00346716</v>
      </c>
      <c r="M156">
        <v>0.00230864</v>
      </c>
      <c r="N156">
        <v>25.7888</v>
      </c>
      <c r="O156">
        <v>0.884273</v>
      </c>
      <c r="P156">
        <v>1.36013</v>
      </c>
      <c r="Q156">
        <v>4</v>
      </c>
      <c r="R156">
        <v>2</v>
      </c>
      <c r="S156">
        <v>787.9</v>
      </c>
      <c r="T156">
        <v>13.749</v>
      </c>
      <c r="U156">
        <v>11.7863410230899</v>
      </c>
      <c r="V156">
        <v>8.76786694382065</v>
      </c>
      <c r="W156">
        <v>8.05227196677697</v>
      </c>
      <c r="X156">
        <v>0.8782225237449113</v>
      </c>
    </row>
    <row r="157" spans="1:24" ht="12.75">
      <c r="A157" t="s">
        <v>73</v>
      </c>
      <c r="B157">
        <v>8</v>
      </c>
      <c r="C157">
        <v>11</v>
      </c>
      <c r="D157">
        <v>332</v>
      </c>
      <c r="E157">
        <v>69683</v>
      </c>
      <c r="F157">
        <f t="shared" si="2"/>
        <v>19</v>
      </c>
      <c r="G157" t="s">
        <v>17</v>
      </c>
      <c r="H157">
        <v>1237.78</v>
      </c>
      <c r="I157">
        <v>1.5405</v>
      </c>
      <c r="J157">
        <v>25.0039</v>
      </c>
      <c r="K157">
        <v>5.61877</v>
      </c>
      <c r="L157">
        <v>-0.162722</v>
      </c>
      <c r="M157">
        <v>0.0354704</v>
      </c>
      <c r="N157">
        <v>17.2996</v>
      </c>
      <c r="O157">
        <v>0.285271</v>
      </c>
      <c r="P157">
        <v>1.51183</v>
      </c>
      <c r="Q157">
        <v>5</v>
      </c>
      <c r="R157">
        <v>6</v>
      </c>
      <c r="S157">
        <v>847.3</v>
      </c>
      <c r="T157">
        <v>23.085</v>
      </c>
      <c r="U157">
        <v>12.4945040941591</v>
      </c>
      <c r="V157">
        <v>8.27422537258856</v>
      </c>
      <c r="W157">
        <v>7.79155095102643</v>
      </c>
      <c r="X157">
        <v>0.8855157139038459</v>
      </c>
    </row>
    <row r="158" spans="1:24" ht="12.75">
      <c r="A158" t="s">
        <v>73</v>
      </c>
      <c r="B158">
        <v>8</v>
      </c>
      <c r="C158">
        <v>11</v>
      </c>
      <c r="D158">
        <v>333</v>
      </c>
      <c r="E158">
        <v>70785</v>
      </c>
      <c r="F158">
        <f t="shared" si="2"/>
        <v>19</v>
      </c>
      <c r="G158" t="s">
        <v>17</v>
      </c>
      <c r="H158">
        <v>931.163</v>
      </c>
      <c r="I158">
        <v>-1.44499</v>
      </c>
      <c r="J158">
        <v>29.795</v>
      </c>
      <c r="K158">
        <v>0.392804</v>
      </c>
      <c r="L158">
        <v>-0.0815172</v>
      </c>
      <c r="M158">
        <v>-0.0808294</v>
      </c>
      <c r="N158">
        <v>24.6814</v>
      </c>
      <c r="O158">
        <v>0.276373</v>
      </c>
      <c r="P158">
        <v>0.730579</v>
      </c>
      <c r="Q158">
        <v>6</v>
      </c>
      <c r="R158">
        <v>7</v>
      </c>
      <c r="S158">
        <v>801</v>
      </c>
      <c r="T158">
        <v>63.718</v>
      </c>
      <c r="U158">
        <v>16.3911281795853</v>
      </c>
      <c r="V158">
        <v>9.51576002028519</v>
      </c>
      <c r="W158">
        <v>8.16131079889919</v>
      </c>
      <c r="X158">
        <v>0.8817572129450418</v>
      </c>
    </row>
    <row r="159" spans="1:24" ht="12.75">
      <c r="A159" t="s">
        <v>73</v>
      </c>
      <c r="B159">
        <v>8</v>
      </c>
      <c r="C159">
        <v>11</v>
      </c>
      <c r="D159">
        <v>169</v>
      </c>
      <c r="E159">
        <v>71296</v>
      </c>
      <c r="F159">
        <f t="shared" si="2"/>
        <v>19</v>
      </c>
      <c r="G159" t="s">
        <v>17</v>
      </c>
      <c r="H159">
        <v>930.875</v>
      </c>
      <c r="I159">
        <v>-0.904433</v>
      </c>
      <c r="J159">
        <v>33.4323</v>
      </c>
      <c r="K159">
        <v>-0.223362</v>
      </c>
      <c r="L159">
        <v>0.0279002</v>
      </c>
      <c r="M159">
        <v>-0.0697371</v>
      </c>
      <c r="N159">
        <v>30.9571</v>
      </c>
      <c r="O159">
        <v>0.104811</v>
      </c>
      <c r="P159">
        <v>-3.46895</v>
      </c>
      <c r="Q159">
        <v>7</v>
      </c>
      <c r="R159">
        <v>4</v>
      </c>
      <c r="S159">
        <v>825</v>
      </c>
      <c r="T159">
        <v>21.706</v>
      </c>
      <c r="U159">
        <v>15.9380134867224</v>
      </c>
      <c r="V159">
        <v>8.70054791458538</v>
      </c>
      <c r="W159">
        <v>7.72253108439702</v>
      </c>
      <c r="X159">
        <v>0.8840992808279238</v>
      </c>
    </row>
    <row r="160" spans="1:24" ht="12.75">
      <c r="A160" t="s">
        <v>73</v>
      </c>
      <c r="B160">
        <v>8</v>
      </c>
      <c r="C160">
        <v>11</v>
      </c>
      <c r="D160">
        <v>334</v>
      </c>
      <c r="E160">
        <v>71499</v>
      </c>
      <c r="F160">
        <f t="shared" si="2"/>
        <v>19</v>
      </c>
      <c r="G160" t="s">
        <v>17</v>
      </c>
      <c r="H160">
        <v>1006.93</v>
      </c>
      <c r="I160">
        <v>-0.145339</v>
      </c>
      <c r="J160">
        <v>19.9674</v>
      </c>
      <c r="K160">
        <v>-0.940705</v>
      </c>
      <c r="L160">
        <v>-0.0190477</v>
      </c>
      <c r="M160">
        <v>-0.112582</v>
      </c>
      <c r="N160">
        <v>28.3105</v>
      </c>
      <c r="O160">
        <v>-0.445398</v>
      </c>
      <c r="P160">
        <v>0.907853</v>
      </c>
      <c r="Q160">
        <v>8</v>
      </c>
      <c r="R160">
        <v>8</v>
      </c>
      <c r="S160">
        <v>829.1</v>
      </c>
      <c r="T160">
        <v>14.394</v>
      </c>
      <c r="U160">
        <v>15.6647471851092</v>
      </c>
      <c r="V160">
        <v>7.03709360765018</v>
      </c>
      <c r="W160">
        <v>6.94926783831468</v>
      </c>
      <c r="X160">
        <v>0.8806765718123053</v>
      </c>
    </row>
    <row r="161" spans="1:24" ht="12.75">
      <c r="A161" t="s">
        <v>74</v>
      </c>
      <c r="B161">
        <v>8</v>
      </c>
      <c r="C161">
        <v>11</v>
      </c>
      <c r="D161">
        <v>167</v>
      </c>
      <c r="E161">
        <v>78299</v>
      </c>
      <c r="F161">
        <f t="shared" si="2"/>
        <v>21</v>
      </c>
      <c r="G161" t="s">
        <v>18</v>
      </c>
      <c r="H161">
        <v>1523.69</v>
      </c>
      <c r="I161">
        <v>-0.167993</v>
      </c>
      <c r="J161">
        <v>25.1598</v>
      </c>
      <c r="K161">
        <v>1.76333</v>
      </c>
      <c r="L161">
        <v>-0.0950994</v>
      </c>
      <c r="M161">
        <v>0.0112921</v>
      </c>
      <c r="N161">
        <v>27.5916</v>
      </c>
      <c r="O161">
        <v>0.173487</v>
      </c>
      <c r="P161">
        <v>2.25532</v>
      </c>
      <c r="Q161">
        <v>9</v>
      </c>
      <c r="R161">
        <v>13</v>
      </c>
      <c r="S161">
        <v>773.2</v>
      </c>
      <c r="T161">
        <v>23.552</v>
      </c>
      <c r="U161">
        <v>11.0819913693863</v>
      </c>
      <c r="V161">
        <v>7.52390573968286</v>
      </c>
      <c r="W161">
        <v>7.72136391884131</v>
      </c>
      <c r="X161">
        <v>0.8660913783804609</v>
      </c>
    </row>
    <row r="162" spans="1:24" ht="12.75">
      <c r="A162" t="s">
        <v>74</v>
      </c>
      <c r="B162">
        <v>8</v>
      </c>
      <c r="C162">
        <v>11</v>
      </c>
      <c r="D162">
        <v>164</v>
      </c>
      <c r="E162">
        <v>78405</v>
      </c>
      <c r="F162">
        <f t="shared" si="2"/>
        <v>21</v>
      </c>
      <c r="G162" t="s">
        <v>18</v>
      </c>
      <c r="H162">
        <v>2826.65</v>
      </c>
      <c r="I162">
        <v>3.81662</v>
      </c>
      <c r="J162">
        <v>17.6394</v>
      </c>
      <c r="K162">
        <v>-17.6848</v>
      </c>
      <c r="L162">
        <v>-0.279112</v>
      </c>
      <c r="M162">
        <v>-0.0162194</v>
      </c>
      <c r="N162">
        <v>42.4178</v>
      </c>
      <c r="O162">
        <v>0.0165273</v>
      </c>
      <c r="P162">
        <v>-3.77665</v>
      </c>
      <c r="Q162">
        <v>10</v>
      </c>
      <c r="R162">
        <v>12</v>
      </c>
      <c r="S162">
        <v>774.7</v>
      </c>
      <c r="T162">
        <v>14.971</v>
      </c>
      <c r="U162">
        <v>4.91861297259157</v>
      </c>
      <c r="V162">
        <v>-7.62764110602178</v>
      </c>
      <c r="W162">
        <v>3.10970494389821</v>
      </c>
      <c r="X162">
        <v>0.8744269910152181</v>
      </c>
    </row>
    <row r="163" spans="1:24" ht="12.75">
      <c r="A163" t="s">
        <v>74</v>
      </c>
      <c r="B163">
        <v>8</v>
      </c>
      <c r="C163">
        <v>11</v>
      </c>
      <c r="D163">
        <v>161</v>
      </c>
      <c r="E163">
        <v>78553</v>
      </c>
      <c r="F163">
        <f t="shared" si="2"/>
        <v>21</v>
      </c>
      <c r="G163" t="s">
        <v>18</v>
      </c>
      <c r="H163">
        <v>4484.2</v>
      </c>
      <c r="I163">
        <v>0.245507</v>
      </c>
      <c r="J163">
        <v>23.4195</v>
      </c>
      <c r="K163">
        <v>4.41136</v>
      </c>
      <c r="L163">
        <v>-0.13036</v>
      </c>
      <c r="M163">
        <v>-0.0394426</v>
      </c>
      <c r="N163">
        <v>32.5427</v>
      </c>
      <c r="O163">
        <v>-0.451462</v>
      </c>
      <c r="P163">
        <v>-2.54035</v>
      </c>
      <c r="Q163">
        <v>11</v>
      </c>
      <c r="R163">
        <v>14</v>
      </c>
      <c r="S163">
        <v>784.5</v>
      </c>
      <c r="T163">
        <v>20.223</v>
      </c>
      <c r="U163">
        <v>-4.55496939479658</v>
      </c>
      <c r="V163">
        <v>-14.756682676387</v>
      </c>
      <c r="W163">
        <v>2.10921051685724</v>
      </c>
      <c r="X163">
        <v>0.8778220858895706</v>
      </c>
    </row>
    <row r="164" spans="1:24" ht="12.75">
      <c r="A164" t="s">
        <v>74</v>
      </c>
      <c r="B164">
        <v>8</v>
      </c>
      <c r="C164">
        <v>11</v>
      </c>
      <c r="D164">
        <v>165</v>
      </c>
      <c r="E164">
        <v>78711</v>
      </c>
      <c r="F164">
        <f t="shared" si="2"/>
        <v>21</v>
      </c>
      <c r="G164" t="s">
        <v>18</v>
      </c>
      <c r="H164">
        <v>6035.06</v>
      </c>
      <c r="I164">
        <v>0.673922</v>
      </c>
      <c r="J164">
        <v>40.8671</v>
      </c>
      <c r="K164">
        <v>3.72591</v>
      </c>
      <c r="L164">
        <v>-0.135544</v>
      </c>
      <c r="M164">
        <v>-0.1</v>
      </c>
      <c r="N164">
        <v>30.8973</v>
      </c>
      <c r="O164">
        <v>0.295102</v>
      </c>
      <c r="P164">
        <v>-7.1652</v>
      </c>
      <c r="Q164">
        <v>12</v>
      </c>
      <c r="R164">
        <v>15</v>
      </c>
      <c r="S164">
        <v>783.7</v>
      </c>
      <c r="T164">
        <v>31.252</v>
      </c>
      <c r="U164">
        <v>-13.5753946682518</v>
      </c>
      <c r="V164">
        <v>-30.3046637831286</v>
      </c>
      <c r="W164">
        <v>0.668339137496723</v>
      </c>
      <c r="X164">
        <v>0.8794077722006506</v>
      </c>
    </row>
    <row r="165" spans="1:24" ht="12.75">
      <c r="A165" t="s">
        <v>74</v>
      </c>
      <c r="B165">
        <v>8</v>
      </c>
      <c r="C165">
        <v>11</v>
      </c>
      <c r="D165">
        <v>168</v>
      </c>
      <c r="E165">
        <v>79026</v>
      </c>
      <c r="F165">
        <f t="shared" si="2"/>
        <v>21</v>
      </c>
      <c r="G165" t="s">
        <v>18</v>
      </c>
      <c r="H165">
        <v>6838.4</v>
      </c>
      <c r="I165">
        <v>1.05117</v>
      </c>
      <c r="J165">
        <v>19.5461</v>
      </c>
      <c r="K165">
        <v>1.55286</v>
      </c>
      <c r="L165">
        <v>-0.0759226</v>
      </c>
      <c r="M165">
        <v>-0.101296</v>
      </c>
      <c r="N165">
        <v>34.8021</v>
      </c>
      <c r="O165">
        <v>-0.0944639</v>
      </c>
      <c r="P165">
        <v>-0.378928</v>
      </c>
      <c r="Q165">
        <v>13</v>
      </c>
      <c r="R165">
        <v>11</v>
      </c>
      <c r="S165">
        <v>770.4</v>
      </c>
      <c r="T165">
        <v>20.521</v>
      </c>
      <c r="U165">
        <v>-19.3898747488356</v>
      </c>
      <c r="V165">
        <v>-34.9445475869399</v>
      </c>
      <c r="W165">
        <v>0.481230375369558</v>
      </c>
      <c r="X165">
        <v>0.8827333740085421</v>
      </c>
    </row>
    <row r="166" spans="1:24" ht="12.75">
      <c r="A166" t="s">
        <v>75</v>
      </c>
      <c r="B166">
        <v>8</v>
      </c>
      <c r="C166">
        <v>18</v>
      </c>
      <c r="D166">
        <v>179</v>
      </c>
      <c r="E166">
        <v>45655</v>
      </c>
      <c r="F166">
        <f t="shared" si="2"/>
        <v>12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12</v>
      </c>
      <c r="S166">
        <v>817.9</v>
      </c>
      <c r="T166">
        <v>14.266</v>
      </c>
      <c r="U166">
        <v>-18.5978111901767</v>
      </c>
      <c r="V166">
        <v>-35.0569667580984</v>
      </c>
      <c r="W166">
        <v>0.467979241847675</v>
      </c>
      <c r="X166">
        <v>0.878060316047185</v>
      </c>
    </row>
    <row r="167" spans="1:24" ht="12.75">
      <c r="A167" t="s">
        <v>75</v>
      </c>
      <c r="B167">
        <v>8</v>
      </c>
      <c r="C167">
        <v>18</v>
      </c>
      <c r="D167">
        <v>189</v>
      </c>
      <c r="E167">
        <v>45755</v>
      </c>
      <c r="F167">
        <f t="shared" si="2"/>
        <v>12</v>
      </c>
      <c r="G167" t="s">
        <v>19</v>
      </c>
      <c r="H167">
        <v>5539.49</v>
      </c>
      <c r="I167">
        <v>-0.32698</v>
      </c>
      <c r="J167">
        <v>24.5742</v>
      </c>
      <c r="K167">
        <v>2.6848</v>
      </c>
      <c r="L167">
        <v>-0.0460559</v>
      </c>
      <c r="M167">
        <v>-0.0243651</v>
      </c>
      <c r="N167">
        <v>7.79992</v>
      </c>
      <c r="O167">
        <v>0.00871972</v>
      </c>
      <c r="P167">
        <v>-0.354779</v>
      </c>
      <c r="Q167">
        <v>2</v>
      </c>
      <c r="R167">
        <v>15</v>
      </c>
      <c r="S167">
        <v>823.6</v>
      </c>
      <c r="T167">
        <v>5.612</v>
      </c>
      <c r="U167">
        <v>-12.1190665979462</v>
      </c>
      <c r="V167">
        <v>-26.4189047623349</v>
      </c>
      <c r="W167">
        <v>0.900693240399126</v>
      </c>
      <c r="X167">
        <v>0.8738102105566773</v>
      </c>
    </row>
    <row r="168" spans="1:24" ht="12.75">
      <c r="A168" t="s">
        <v>75</v>
      </c>
      <c r="B168">
        <v>8</v>
      </c>
      <c r="C168">
        <v>18</v>
      </c>
      <c r="D168">
        <v>177</v>
      </c>
      <c r="E168">
        <v>45980</v>
      </c>
      <c r="F168">
        <f t="shared" si="2"/>
        <v>12</v>
      </c>
      <c r="G168" t="s">
        <v>19</v>
      </c>
      <c r="H168">
        <v>4754.14</v>
      </c>
      <c r="I168">
        <v>-0.0760022</v>
      </c>
      <c r="J168">
        <v>18.9022</v>
      </c>
      <c r="K168">
        <v>3.3484</v>
      </c>
      <c r="L168">
        <v>-0.0525685</v>
      </c>
      <c r="M168">
        <v>-0.0176844</v>
      </c>
      <c r="N168">
        <v>1.31108</v>
      </c>
      <c r="O168">
        <v>0.0170971</v>
      </c>
      <c r="P168">
        <v>-0.409812</v>
      </c>
      <c r="Q168">
        <v>3</v>
      </c>
      <c r="R168">
        <v>9</v>
      </c>
      <c r="S168">
        <v>823</v>
      </c>
      <c r="T168">
        <v>29.986</v>
      </c>
      <c r="U168">
        <v>-6.61635411841218</v>
      </c>
      <c r="V168">
        <v>-30.3692361789184</v>
      </c>
      <c r="W168">
        <v>0.565489893729503</v>
      </c>
      <c r="X168">
        <v>0.8791744954239661</v>
      </c>
    </row>
    <row r="169" spans="1:24" ht="12.75">
      <c r="A169" t="s">
        <v>75</v>
      </c>
      <c r="B169">
        <v>8</v>
      </c>
      <c r="C169">
        <v>18</v>
      </c>
      <c r="D169">
        <v>183</v>
      </c>
      <c r="E169">
        <v>46084</v>
      </c>
      <c r="F169">
        <f t="shared" si="2"/>
        <v>12</v>
      </c>
      <c r="G169" t="s">
        <v>19</v>
      </c>
      <c r="H169">
        <v>4476.77</v>
      </c>
      <c r="I169">
        <v>0.889975</v>
      </c>
      <c r="J169">
        <v>8.69213</v>
      </c>
      <c r="K169">
        <v>-6.63953</v>
      </c>
      <c r="L169">
        <v>-0.136625</v>
      </c>
      <c r="M169">
        <v>-0.0706996</v>
      </c>
      <c r="N169">
        <v>7.8032</v>
      </c>
      <c r="O169">
        <v>-0.189523</v>
      </c>
      <c r="P169">
        <v>-0.121512</v>
      </c>
      <c r="Q169">
        <v>4</v>
      </c>
      <c r="R169">
        <v>7</v>
      </c>
      <c r="S169">
        <v>829.4</v>
      </c>
      <c r="T169">
        <v>30.391</v>
      </c>
      <c r="U169">
        <v>-5.06878855020995</v>
      </c>
      <c r="V169">
        <v>-30.4062249571373</v>
      </c>
      <c r="W169">
        <v>0.542425150452547</v>
      </c>
      <c r="X169">
        <v>0.8861064573964672</v>
      </c>
    </row>
    <row r="170" spans="1:24" ht="12.75">
      <c r="A170" t="s">
        <v>75</v>
      </c>
      <c r="B170">
        <v>8</v>
      </c>
      <c r="C170">
        <v>18</v>
      </c>
      <c r="D170">
        <v>187</v>
      </c>
      <c r="E170">
        <v>46342</v>
      </c>
      <c r="F170">
        <f t="shared" si="2"/>
        <v>12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5</v>
      </c>
      <c r="R170">
        <v>14</v>
      </c>
      <c r="S170">
        <v>835.4</v>
      </c>
      <c r="T170">
        <v>24.726</v>
      </c>
      <c r="U170">
        <v>-2.39661638333522</v>
      </c>
      <c r="V170">
        <v>-22.4855035615202</v>
      </c>
      <c r="W170">
        <v>1.0562645588426</v>
      </c>
      <c r="X170">
        <v>0.8824109525466999</v>
      </c>
    </row>
    <row r="171" spans="1:24" ht="12.75">
      <c r="A171" t="s">
        <v>75</v>
      </c>
      <c r="B171">
        <v>8</v>
      </c>
      <c r="C171">
        <v>18</v>
      </c>
      <c r="D171">
        <v>184</v>
      </c>
      <c r="E171">
        <v>46452</v>
      </c>
      <c r="F171">
        <f t="shared" si="2"/>
        <v>12</v>
      </c>
      <c r="G171" t="s">
        <v>19</v>
      </c>
      <c r="H171">
        <v>3256.97</v>
      </c>
      <c r="I171">
        <v>-0.146259</v>
      </c>
      <c r="J171">
        <v>18.4261</v>
      </c>
      <c r="K171">
        <v>2.98094</v>
      </c>
      <c r="L171">
        <v>-0.0737651</v>
      </c>
      <c r="M171">
        <v>-0.0389017</v>
      </c>
      <c r="N171">
        <v>18.76</v>
      </c>
      <c r="O171">
        <v>-1.14931</v>
      </c>
      <c r="P171">
        <v>-0.323785</v>
      </c>
      <c r="Q171">
        <v>6</v>
      </c>
      <c r="R171">
        <v>12</v>
      </c>
      <c r="S171">
        <v>838.7</v>
      </c>
      <c r="T171">
        <v>11.24</v>
      </c>
      <c r="U171">
        <v>1.342094112807</v>
      </c>
      <c r="V171">
        <v>-19.6909596412399</v>
      </c>
      <c r="W171">
        <v>1.20061348412056</v>
      </c>
      <c r="X171">
        <v>0.8838962339153741</v>
      </c>
    </row>
    <row r="172" spans="1:24" ht="12.75">
      <c r="A172" t="s">
        <v>75</v>
      </c>
      <c r="B172">
        <v>8</v>
      </c>
      <c r="C172">
        <v>18</v>
      </c>
      <c r="D172">
        <v>186</v>
      </c>
      <c r="E172">
        <v>46568</v>
      </c>
      <c r="F172">
        <f t="shared" si="2"/>
        <v>12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7</v>
      </c>
      <c r="R172">
        <v>13</v>
      </c>
      <c r="S172">
        <v>839.4</v>
      </c>
      <c r="T172">
        <v>21.95</v>
      </c>
      <c r="U172">
        <v>4.04149545154402</v>
      </c>
      <c r="V172">
        <v>-24.060811702426</v>
      </c>
      <c r="W172">
        <v>0.773393125922723</v>
      </c>
      <c r="X172">
        <v>0.8841736780691523</v>
      </c>
    </row>
    <row r="173" spans="1:24" ht="12.75">
      <c r="A173" t="s">
        <v>75</v>
      </c>
      <c r="B173">
        <v>8</v>
      </c>
      <c r="C173">
        <v>18</v>
      </c>
      <c r="D173">
        <v>180</v>
      </c>
      <c r="E173">
        <v>46694</v>
      </c>
      <c r="F173">
        <f t="shared" si="2"/>
        <v>12</v>
      </c>
      <c r="G173" t="s">
        <v>19</v>
      </c>
      <c r="H173">
        <v>1933.88</v>
      </c>
      <c r="I173">
        <v>0.136473</v>
      </c>
      <c r="J173">
        <v>22.9072</v>
      </c>
      <c r="K173">
        <v>4.06548</v>
      </c>
      <c r="L173">
        <v>-0.0955548</v>
      </c>
      <c r="M173">
        <v>0.0269606</v>
      </c>
      <c r="N173">
        <v>28.7793</v>
      </c>
      <c r="O173">
        <v>0.599694</v>
      </c>
      <c r="P173">
        <v>-0.443889</v>
      </c>
      <c r="Q173">
        <v>8</v>
      </c>
      <c r="R173">
        <v>6</v>
      </c>
      <c r="S173">
        <v>846.8</v>
      </c>
      <c r="T173">
        <v>33.942</v>
      </c>
      <c r="U173">
        <v>5.4028561355409</v>
      </c>
      <c r="V173">
        <v>-10.341762362219</v>
      </c>
      <c r="W173">
        <v>2.20394844413113</v>
      </c>
      <c r="X173">
        <v>0.8648751546686121</v>
      </c>
    </row>
    <row r="174" spans="1:24" ht="12.75">
      <c r="A174" t="s">
        <v>75</v>
      </c>
      <c r="B174">
        <v>8</v>
      </c>
      <c r="C174">
        <v>18</v>
      </c>
      <c r="D174">
        <v>185</v>
      </c>
      <c r="E174">
        <v>46881</v>
      </c>
      <c r="F174">
        <f t="shared" si="2"/>
        <v>13</v>
      </c>
      <c r="G174" t="s">
        <v>19</v>
      </c>
      <c r="H174">
        <v>975.084</v>
      </c>
      <c r="I174">
        <v>-2.56728</v>
      </c>
      <c r="J174">
        <v>17.7694</v>
      </c>
      <c r="K174">
        <v>-2.03244</v>
      </c>
      <c r="L174">
        <v>0.0278014</v>
      </c>
      <c r="M174">
        <v>-0.198927</v>
      </c>
      <c r="N174">
        <v>12.3768</v>
      </c>
      <c r="O174">
        <v>-0.808001</v>
      </c>
      <c r="P174">
        <v>1.0521</v>
      </c>
      <c r="Q174">
        <v>9</v>
      </c>
      <c r="R174">
        <v>10</v>
      </c>
      <c r="S174">
        <v>855</v>
      </c>
      <c r="T174">
        <v>34.089</v>
      </c>
      <c r="U174">
        <v>8.99581147108737</v>
      </c>
      <c r="V174">
        <v>3.34924234788147</v>
      </c>
      <c r="W174">
        <v>5.40738640301215</v>
      </c>
      <c r="X174">
        <v>0.8849231694030136</v>
      </c>
    </row>
    <row r="175" spans="1:24" ht="12.75">
      <c r="A175" t="s">
        <v>75</v>
      </c>
      <c r="B175">
        <v>8</v>
      </c>
      <c r="C175">
        <v>18</v>
      </c>
      <c r="D175">
        <v>191</v>
      </c>
      <c r="E175">
        <v>47334</v>
      </c>
      <c r="F175">
        <f t="shared" si="2"/>
        <v>13</v>
      </c>
      <c r="G175" t="s">
        <v>19</v>
      </c>
      <c r="H175">
        <v>3388.82</v>
      </c>
      <c r="I175">
        <v>-0.111512</v>
      </c>
      <c r="J175">
        <v>15.0641</v>
      </c>
      <c r="K175">
        <v>-0.89588</v>
      </c>
      <c r="L175">
        <v>-0.0753218</v>
      </c>
      <c r="M175">
        <v>-0.0815047</v>
      </c>
      <c r="N175">
        <v>19.6133</v>
      </c>
      <c r="O175">
        <v>-1.42222</v>
      </c>
      <c r="P175">
        <v>-1.02243</v>
      </c>
      <c r="Q175">
        <v>10</v>
      </c>
      <c r="R175">
        <v>14</v>
      </c>
      <c r="S175">
        <v>865.3</v>
      </c>
      <c r="T175">
        <v>26.105</v>
      </c>
      <c r="U175">
        <v>1.10301705536334</v>
      </c>
      <c r="V175">
        <v>-20.4985575618762</v>
      </c>
      <c r="W175">
        <v>1.13832985391817</v>
      </c>
      <c r="X175">
        <v>0.8845859347390747</v>
      </c>
    </row>
    <row r="176" spans="1:24" ht="12.75">
      <c r="A176" t="s">
        <v>75</v>
      </c>
      <c r="B176">
        <v>8</v>
      </c>
      <c r="C176">
        <v>18</v>
      </c>
      <c r="D176">
        <v>181</v>
      </c>
      <c r="E176">
        <v>48250</v>
      </c>
      <c r="F176">
        <f t="shared" si="2"/>
        <v>13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11</v>
      </c>
      <c r="R176">
        <v>15</v>
      </c>
      <c r="S176">
        <v>866.5</v>
      </c>
      <c r="T176">
        <v>45.51</v>
      </c>
      <c r="U176">
        <v>0.890715535329701</v>
      </c>
      <c r="V176">
        <v>-20.1945731635373</v>
      </c>
      <c r="W176">
        <v>1.18137183312451</v>
      </c>
      <c r="X176">
        <v>0.8766617660858962</v>
      </c>
    </row>
    <row r="177" spans="1:24" ht="12.75">
      <c r="A177" t="s">
        <v>75</v>
      </c>
      <c r="B177">
        <v>8</v>
      </c>
      <c r="C177">
        <v>18</v>
      </c>
      <c r="D177">
        <v>188</v>
      </c>
      <c r="E177">
        <v>48827</v>
      </c>
      <c r="F177">
        <f t="shared" si="2"/>
        <v>13</v>
      </c>
      <c r="G177" t="s">
        <v>19</v>
      </c>
      <c r="H177">
        <v>757.756</v>
      </c>
      <c r="I177">
        <v>-0.286293</v>
      </c>
      <c r="J177">
        <v>18.2287</v>
      </c>
      <c r="K177">
        <v>-1.31086</v>
      </c>
      <c r="L177">
        <v>-0.0528246</v>
      </c>
      <c r="M177">
        <v>-0.22688</v>
      </c>
      <c r="N177">
        <v>4.11159</v>
      </c>
      <c r="O177">
        <v>-0.491388</v>
      </c>
      <c r="P177">
        <v>0.174281</v>
      </c>
      <c r="Q177">
        <v>12</v>
      </c>
      <c r="R177">
        <v>16</v>
      </c>
      <c r="S177">
        <v>873.7</v>
      </c>
      <c r="T177">
        <v>39.649</v>
      </c>
      <c r="U177">
        <v>10.0188858319769</v>
      </c>
      <c r="V177">
        <v>6.46368790790643</v>
      </c>
      <c r="W177">
        <v>6.51373356105455</v>
      </c>
      <c r="X177">
        <v>0.8817787418655111</v>
      </c>
    </row>
    <row r="178" spans="1:24" ht="12.75">
      <c r="A178" t="s">
        <v>75</v>
      </c>
      <c r="B178">
        <v>8</v>
      </c>
      <c r="C178">
        <v>18</v>
      </c>
      <c r="D178">
        <v>182</v>
      </c>
      <c r="E178">
        <v>49568</v>
      </c>
      <c r="F178">
        <f t="shared" si="2"/>
        <v>13</v>
      </c>
      <c r="G178" t="s">
        <v>19</v>
      </c>
      <c r="H178">
        <v>1079.99</v>
      </c>
      <c r="I178">
        <v>-0.894295</v>
      </c>
      <c r="J178">
        <v>16.5064</v>
      </c>
      <c r="K178">
        <v>-2.13732</v>
      </c>
      <c r="L178">
        <v>-0.0467607</v>
      </c>
      <c r="M178">
        <v>-0.281135</v>
      </c>
      <c r="N178">
        <v>17.2018</v>
      </c>
      <c r="O178">
        <v>-0.88099</v>
      </c>
      <c r="P178">
        <v>0.503908</v>
      </c>
      <c r="Q178">
        <v>13</v>
      </c>
      <c r="R178">
        <v>11</v>
      </c>
      <c r="S178">
        <v>870.8</v>
      </c>
      <c r="T178">
        <v>46.991</v>
      </c>
      <c r="U178">
        <v>8.24463651122114</v>
      </c>
      <c r="V178">
        <v>2.71659447463165</v>
      </c>
      <c r="W178">
        <v>5.22553632885238</v>
      </c>
      <c r="X178">
        <v>0.8849037344690444</v>
      </c>
    </row>
    <row r="179" spans="1:24" ht="12.75">
      <c r="A179" t="s">
        <v>75</v>
      </c>
      <c r="B179">
        <v>8</v>
      </c>
      <c r="C179">
        <v>18</v>
      </c>
      <c r="D179">
        <v>166</v>
      </c>
      <c r="E179">
        <v>51661</v>
      </c>
      <c r="F179">
        <f t="shared" si="2"/>
        <v>14</v>
      </c>
      <c r="G179" t="s">
        <v>19</v>
      </c>
      <c r="H179">
        <v>1823.25</v>
      </c>
      <c r="I179">
        <v>-0.239689</v>
      </c>
      <c r="J179">
        <v>17.2618</v>
      </c>
      <c r="K179">
        <v>2.48516</v>
      </c>
      <c r="L179">
        <v>-0.0510688</v>
      </c>
      <c r="M179">
        <v>-0.143841</v>
      </c>
      <c r="N179">
        <v>15.8651</v>
      </c>
      <c r="O179">
        <v>-0.491751</v>
      </c>
      <c r="P179">
        <v>0.365278</v>
      </c>
      <c r="Q179">
        <v>14</v>
      </c>
      <c r="R179">
        <v>8</v>
      </c>
      <c r="S179">
        <v>798.4</v>
      </c>
      <c r="T179">
        <v>20.927</v>
      </c>
      <c r="U179">
        <v>3.67051550580657</v>
      </c>
      <c r="V179">
        <v>-3.70842525644224</v>
      </c>
      <c r="W179">
        <v>3.87898692341463</v>
      </c>
      <c r="X179">
        <v>0.8835996523366995</v>
      </c>
    </row>
    <row r="180" spans="1:24" ht="12.75">
      <c r="A180" t="s">
        <v>75</v>
      </c>
      <c r="B180">
        <v>8</v>
      </c>
      <c r="C180">
        <v>18</v>
      </c>
      <c r="D180">
        <v>162</v>
      </c>
      <c r="E180">
        <v>51785</v>
      </c>
      <c r="F180">
        <f t="shared" si="2"/>
        <v>14</v>
      </c>
      <c r="G180" t="s">
        <v>19</v>
      </c>
      <c r="H180">
        <v>1025.39</v>
      </c>
      <c r="I180">
        <v>-2.26814</v>
      </c>
      <c r="J180">
        <v>15.9049</v>
      </c>
      <c r="K180">
        <v>-2.1781</v>
      </c>
      <c r="L180">
        <v>0.0262528</v>
      </c>
      <c r="M180">
        <v>-0.239849</v>
      </c>
      <c r="N180">
        <v>18.8763</v>
      </c>
      <c r="O180">
        <v>-0.401725</v>
      </c>
      <c r="P180">
        <v>0.445442</v>
      </c>
      <c r="Q180">
        <v>15</v>
      </c>
      <c r="R180">
        <v>16</v>
      </c>
      <c r="S180">
        <v>781.2</v>
      </c>
      <c r="T180">
        <v>5.864</v>
      </c>
      <c r="U180">
        <v>8.93932090746897</v>
      </c>
      <c r="V180">
        <v>4.14896731818821</v>
      </c>
      <c r="W180">
        <v>5.75397587139127</v>
      </c>
      <c r="X180">
        <v>0.8794791898508784</v>
      </c>
    </row>
    <row r="181" spans="1:24" ht="12.75">
      <c r="A181" t="s">
        <v>76</v>
      </c>
      <c r="B181">
        <v>8</v>
      </c>
      <c r="C181">
        <v>18</v>
      </c>
      <c r="D181">
        <v>92</v>
      </c>
      <c r="E181">
        <v>68567</v>
      </c>
      <c r="F181">
        <f t="shared" si="2"/>
        <v>19</v>
      </c>
      <c r="G181" t="s">
        <v>20</v>
      </c>
      <c r="H181">
        <v>1892.74</v>
      </c>
      <c r="I181">
        <v>0.572533</v>
      </c>
      <c r="J181">
        <v>38.2928</v>
      </c>
      <c r="K181">
        <v>1.85129</v>
      </c>
      <c r="L181">
        <v>-0.115157</v>
      </c>
      <c r="M181">
        <v>0.00192132</v>
      </c>
      <c r="N181">
        <v>32.4724</v>
      </c>
      <c r="O181">
        <v>-0.117915</v>
      </c>
      <c r="P181">
        <v>-0.262078</v>
      </c>
      <c r="Q181">
        <v>1</v>
      </c>
      <c r="R181">
        <v>6</v>
      </c>
      <c r="S181">
        <v>821.2</v>
      </c>
      <c r="T181">
        <v>-3.768</v>
      </c>
      <c r="U181">
        <v>4.18693258437376</v>
      </c>
      <c r="V181">
        <v>-0.973890559830609</v>
      </c>
      <c r="W181">
        <v>4.74436043919617</v>
      </c>
      <c r="X181">
        <v>0.8875880072779038</v>
      </c>
    </row>
    <row r="182" spans="1:24" ht="12.75">
      <c r="A182" t="s">
        <v>76</v>
      </c>
      <c r="B182">
        <v>8</v>
      </c>
      <c r="C182">
        <v>18</v>
      </c>
      <c r="D182">
        <v>90</v>
      </c>
      <c r="E182">
        <v>68732</v>
      </c>
      <c r="F182">
        <f t="shared" si="2"/>
        <v>19</v>
      </c>
      <c r="G182" t="s">
        <v>20</v>
      </c>
      <c r="H182">
        <v>1013.49</v>
      </c>
      <c r="I182">
        <v>-5.24033</v>
      </c>
      <c r="J182">
        <v>-72.0175</v>
      </c>
      <c r="K182">
        <v>-68.7595</v>
      </c>
      <c r="L182">
        <v>0.168394</v>
      </c>
      <c r="M182">
        <v>-0.429647</v>
      </c>
      <c r="N182">
        <v>-18.6835</v>
      </c>
      <c r="O182">
        <v>-1.39593</v>
      </c>
      <c r="P182">
        <v>-0.21557</v>
      </c>
      <c r="Q182">
        <v>2</v>
      </c>
      <c r="R182">
        <v>8</v>
      </c>
      <c r="S182">
        <v>821.2</v>
      </c>
      <c r="T182">
        <v>5.465</v>
      </c>
      <c r="U182">
        <v>11.8033216008334</v>
      </c>
      <c r="V182">
        <v>4.5603061315414</v>
      </c>
      <c r="W182">
        <v>5.86861775638412</v>
      </c>
      <c r="X182">
        <v>0.8841463414634153</v>
      </c>
    </row>
    <row r="183" spans="1:24" ht="12.75">
      <c r="A183" t="s">
        <v>76</v>
      </c>
      <c r="B183">
        <v>8</v>
      </c>
      <c r="C183">
        <v>18</v>
      </c>
      <c r="D183">
        <v>93</v>
      </c>
      <c r="E183">
        <v>68884</v>
      </c>
      <c r="F183">
        <f t="shared" si="2"/>
        <v>19</v>
      </c>
      <c r="G183" t="s">
        <v>20</v>
      </c>
      <c r="H183">
        <v>929.114</v>
      </c>
      <c r="I183">
        <v>-4.27765</v>
      </c>
      <c r="J183">
        <v>-90.1717</v>
      </c>
      <c r="K183">
        <v>-74.4318</v>
      </c>
      <c r="L183">
        <v>0.121285</v>
      </c>
      <c r="M183">
        <v>-0.371918</v>
      </c>
      <c r="N183">
        <v>-26.7308</v>
      </c>
      <c r="O183">
        <v>-0.730825</v>
      </c>
      <c r="P183">
        <v>-0.425479</v>
      </c>
      <c r="Q183">
        <v>3</v>
      </c>
      <c r="R183">
        <v>7</v>
      </c>
      <c r="S183">
        <v>827</v>
      </c>
      <c r="T183">
        <v>31.603</v>
      </c>
      <c r="U183">
        <v>12.5642295619637</v>
      </c>
      <c r="V183">
        <v>4.33441986861209</v>
      </c>
      <c r="W183">
        <v>5.71558734245249</v>
      </c>
      <c r="X183">
        <v>0.8844524857107611</v>
      </c>
    </row>
    <row r="184" spans="1:24" ht="12.75">
      <c r="A184" t="s">
        <v>76</v>
      </c>
      <c r="B184">
        <v>8</v>
      </c>
      <c r="C184">
        <v>18</v>
      </c>
      <c r="D184">
        <v>91</v>
      </c>
      <c r="E184">
        <v>69280</v>
      </c>
      <c r="F184">
        <f t="shared" si="2"/>
        <v>19</v>
      </c>
      <c r="G184" t="s">
        <v>20</v>
      </c>
      <c r="H184">
        <v>933.642</v>
      </c>
      <c r="I184">
        <v>-4.11325</v>
      </c>
      <c r="J184">
        <v>-88.6933</v>
      </c>
      <c r="K184">
        <v>-69.2011</v>
      </c>
      <c r="L184">
        <v>0.156452</v>
      </c>
      <c r="M184">
        <v>-0.427313</v>
      </c>
      <c r="N184">
        <v>-24.8162</v>
      </c>
      <c r="O184">
        <v>-1.48119</v>
      </c>
      <c r="P184">
        <v>1.53469</v>
      </c>
      <c r="Q184">
        <v>4</v>
      </c>
      <c r="R184">
        <v>4</v>
      </c>
      <c r="S184">
        <v>829.7</v>
      </c>
      <c r="T184">
        <v>34.883</v>
      </c>
      <c r="U184">
        <v>12.5410002114697</v>
      </c>
      <c r="V184">
        <v>4.47144434452354</v>
      </c>
      <c r="W184">
        <v>5.77482314100884</v>
      </c>
      <c r="X184">
        <v>0.8849582739670276</v>
      </c>
    </row>
    <row r="185" spans="1:24" ht="12.75">
      <c r="A185" t="s">
        <v>76</v>
      </c>
      <c r="B185">
        <v>8</v>
      </c>
      <c r="C185">
        <v>18</v>
      </c>
      <c r="D185">
        <v>96</v>
      </c>
      <c r="E185">
        <v>69429</v>
      </c>
      <c r="F185">
        <f t="shared" si="2"/>
        <v>19</v>
      </c>
      <c r="G185" t="s">
        <v>20</v>
      </c>
      <c r="H185">
        <v>1264.05</v>
      </c>
      <c r="I185">
        <v>-4.48368</v>
      </c>
      <c r="J185">
        <v>-66.2002</v>
      </c>
      <c r="K185">
        <v>-57.1401</v>
      </c>
      <c r="L185">
        <v>0.132881</v>
      </c>
      <c r="M185">
        <v>-0.377325</v>
      </c>
      <c r="N185">
        <v>-16.1132</v>
      </c>
      <c r="O185">
        <v>-0.731238</v>
      </c>
      <c r="P185">
        <v>1.1601</v>
      </c>
      <c r="Q185">
        <v>5</v>
      </c>
      <c r="R185">
        <v>2</v>
      </c>
      <c r="S185">
        <v>837.2</v>
      </c>
      <c r="T185">
        <v>39.251</v>
      </c>
      <c r="U185">
        <v>9.57283605457626</v>
      </c>
      <c r="V185">
        <v>3.98089148292989</v>
      </c>
      <c r="W185">
        <v>5.80731214878664</v>
      </c>
      <c r="X185">
        <v>0.8868413475381502</v>
      </c>
    </row>
    <row r="186" spans="1:24" ht="12.75">
      <c r="A186" t="s">
        <v>76</v>
      </c>
      <c r="B186">
        <v>8</v>
      </c>
      <c r="C186">
        <v>18</v>
      </c>
      <c r="D186">
        <v>94</v>
      </c>
      <c r="E186">
        <v>69958</v>
      </c>
      <c r="F186">
        <f t="shared" si="2"/>
        <v>19</v>
      </c>
      <c r="G186" t="s">
        <v>20</v>
      </c>
      <c r="H186">
        <v>2780.76</v>
      </c>
      <c r="I186">
        <v>0.0730566</v>
      </c>
      <c r="J186">
        <v>47.08</v>
      </c>
      <c r="K186">
        <v>11.6648</v>
      </c>
      <c r="L186">
        <v>-0.0909346</v>
      </c>
      <c r="M186">
        <v>0.00985154</v>
      </c>
      <c r="N186">
        <v>7.76519</v>
      </c>
      <c r="O186">
        <v>-0.129753</v>
      </c>
      <c r="P186">
        <v>-0.249063</v>
      </c>
      <c r="Q186">
        <v>6</v>
      </c>
      <c r="R186">
        <v>5</v>
      </c>
      <c r="S186">
        <v>849.9</v>
      </c>
      <c r="T186">
        <v>35.439</v>
      </c>
      <c r="U186">
        <v>4.82727285743454</v>
      </c>
      <c r="V186">
        <v>-27.0696757639064</v>
      </c>
      <c r="W186">
        <v>0.592932431939563</v>
      </c>
      <c r="X186">
        <v>0.8865080743184571</v>
      </c>
    </row>
    <row r="187" spans="1:24" ht="12.75">
      <c r="A187" t="s">
        <v>76</v>
      </c>
      <c r="B187">
        <v>8</v>
      </c>
      <c r="C187">
        <v>18</v>
      </c>
      <c r="D187">
        <v>84</v>
      </c>
      <c r="E187">
        <v>70356</v>
      </c>
      <c r="F187">
        <f t="shared" si="2"/>
        <v>19</v>
      </c>
      <c r="G187" t="s">
        <v>20</v>
      </c>
      <c r="H187">
        <v>2784.22</v>
      </c>
      <c r="I187">
        <v>3.66091</v>
      </c>
      <c r="J187">
        <v>31.5552</v>
      </c>
      <c r="K187">
        <v>-5.01872</v>
      </c>
      <c r="L187">
        <v>-0.298463</v>
      </c>
      <c r="M187">
        <v>0.0557843</v>
      </c>
      <c r="N187">
        <v>33.188</v>
      </c>
      <c r="O187">
        <v>-0.921337</v>
      </c>
      <c r="P187">
        <v>0.097699</v>
      </c>
      <c r="Q187">
        <v>7</v>
      </c>
      <c r="R187">
        <v>3</v>
      </c>
      <c r="S187">
        <v>794.3</v>
      </c>
      <c r="T187">
        <v>9.159</v>
      </c>
      <c r="U187">
        <v>5.58293643261741</v>
      </c>
      <c r="V187">
        <v>-26.785400374775</v>
      </c>
      <c r="W187">
        <v>0.608214663743753</v>
      </c>
      <c r="X187">
        <v>0.874399112535438</v>
      </c>
    </row>
    <row r="188" spans="1:24" ht="12.75">
      <c r="A188" t="s">
        <v>76</v>
      </c>
      <c r="B188">
        <v>8</v>
      </c>
      <c r="C188">
        <v>18</v>
      </c>
      <c r="D188">
        <v>95</v>
      </c>
      <c r="E188">
        <v>70627</v>
      </c>
      <c r="F188">
        <f t="shared" si="2"/>
        <v>19</v>
      </c>
      <c r="G188" t="s">
        <v>20</v>
      </c>
      <c r="H188">
        <v>2781.03</v>
      </c>
      <c r="I188">
        <v>0.914797</v>
      </c>
      <c r="J188">
        <v>48.087</v>
      </c>
      <c r="K188">
        <v>9.55143</v>
      </c>
      <c r="L188">
        <v>-0.143623</v>
      </c>
      <c r="M188">
        <v>0.123779</v>
      </c>
      <c r="N188">
        <v>18.5304</v>
      </c>
      <c r="O188">
        <v>-0.0799836</v>
      </c>
      <c r="P188">
        <v>-0.304829</v>
      </c>
      <c r="Q188">
        <v>8</v>
      </c>
      <c r="R188">
        <v>16</v>
      </c>
      <c r="S188">
        <v>803.7</v>
      </c>
      <c r="T188">
        <v>6.734</v>
      </c>
      <c r="U188">
        <v>4.54473806664832</v>
      </c>
      <c r="V188">
        <v>-26.6374696284375</v>
      </c>
      <c r="W188">
        <v>0.616505831964623</v>
      </c>
      <c r="X188">
        <v>0.8785548021455312</v>
      </c>
    </row>
    <row r="189" spans="1:24" ht="12.75">
      <c r="A189" t="s">
        <v>76</v>
      </c>
      <c r="B189">
        <v>8</v>
      </c>
      <c r="C189">
        <v>18</v>
      </c>
      <c r="D189">
        <v>89</v>
      </c>
      <c r="E189">
        <v>71006</v>
      </c>
      <c r="F189">
        <f t="shared" si="2"/>
        <v>19</v>
      </c>
      <c r="G189" t="s">
        <v>20</v>
      </c>
      <c r="H189">
        <v>2792.51</v>
      </c>
      <c r="I189">
        <v>1.91877</v>
      </c>
      <c r="J189">
        <v>32.8555</v>
      </c>
      <c r="K189">
        <v>3.19947</v>
      </c>
      <c r="L189">
        <v>-0.218096</v>
      </c>
      <c r="M189">
        <v>0</v>
      </c>
      <c r="N189">
        <v>23.1595</v>
      </c>
      <c r="O189">
        <v>0</v>
      </c>
      <c r="P189">
        <v>-0.182097</v>
      </c>
      <c r="Q189">
        <v>9</v>
      </c>
      <c r="R189">
        <v>8</v>
      </c>
      <c r="S189">
        <v>797.6</v>
      </c>
      <c r="T189">
        <v>9.598</v>
      </c>
      <c r="U189">
        <v>4.11903385073149</v>
      </c>
      <c r="V189">
        <v>-26.555409523701</v>
      </c>
      <c r="W189">
        <v>0.622866889314087</v>
      </c>
      <c r="X189">
        <v>0.8828222062381481</v>
      </c>
    </row>
    <row r="190" spans="1:24" ht="12.75">
      <c r="A190" t="s">
        <v>76</v>
      </c>
      <c r="B190">
        <v>8</v>
      </c>
      <c r="C190">
        <v>18</v>
      </c>
      <c r="D190">
        <v>87</v>
      </c>
      <c r="E190">
        <v>71207</v>
      </c>
      <c r="F190">
        <f t="shared" si="2"/>
        <v>19</v>
      </c>
      <c r="G190" t="s">
        <v>20</v>
      </c>
      <c r="H190">
        <v>4212.55</v>
      </c>
      <c r="I190">
        <v>0.287302</v>
      </c>
      <c r="J190">
        <v>24.5211</v>
      </c>
      <c r="K190">
        <v>2.1466</v>
      </c>
      <c r="L190">
        <v>-0.166991</v>
      </c>
      <c r="M190">
        <v>0.0780349</v>
      </c>
      <c r="N190">
        <v>14.2237</v>
      </c>
      <c r="O190">
        <v>0.017985</v>
      </c>
      <c r="P190">
        <v>21.7336</v>
      </c>
      <c r="Q190">
        <v>10</v>
      </c>
      <c r="R190">
        <v>9</v>
      </c>
      <c r="S190">
        <v>804.2</v>
      </c>
      <c r="T190">
        <v>10.301</v>
      </c>
      <c r="U190">
        <v>-4.4900912726529</v>
      </c>
      <c r="V190">
        <v>-28.3447337502183</v>
      </c>
      <c r="W190">
        <v>0.632360943428098</v>
      </c>
      <c r="X190">
        <v>0.8819001287737888</v>
      </c>
    </row>
    <row r="191" spans="1:24" ht="12.75">
      <c r="A191" t="s">
        <v>76</v>
      </c>
      <c r="B191">
        <v>8</v>
      </c>
      <c r="C191">
        <v>18</v>
      </c>
      <c r="D191">
        <v>88</v>
      </c>
      <c r="E191">
        <v>71414</v>
      </c>
      <c r="F191">
        <f t="shared" si="2"/>
        <v>19</v>
      </c>
      <c r="G191" t="s">
        <v>20</v>
      </c>
      <c r="H191">
        <v>6162.85</v>
      </c>
      <c r="I191">
        <v>-0.380077</v>
      </c>
      <c r="J191">
        <v>42.4947</v>
      </c>
      <c r="K191">
        <v>6.18703</v>
      </c>
      <c r="L191">
        <v>-0.13526</v>
      </c>
      <c r="M191">
        <v>0.01</v>
      </c>
      <c r="N191">
        <v>29.63</v>
      </c>
      <c r="O191">
        <v>0.467648</v>
      </c>
      <c r="P191">
        <v>51.0758</v>
      </c>
      <c r="Q191">
        <v>11</v>
      </c>
      <c r="R191">
        <v>14</v>
      </c>
      <c r="S191">
        <v>803.4</v>
      </c>
      <c r="T191">
        <v>17.172</v>
      </c>
      <c r="U191">
        <v>-15.8462766107284</v>
      </c>
      <c r="V191">
        <v>-18.4410467043472</v>
      </c>
      <c r="W191">
        <v>1.95499361445767</v>
      </c>
      <c r="X191">
        <v>0.8800392509608306</v>
      </c>
    </row>
    <row r="192" spans="1:24" ht="12.75">
      <c r="A192" t="s">
        <v>76</v>
      </c>
      <c r="B192">
        <v>8</v>
      </c>
      <c r="C192">
        <v>18</v>
      </c>
      <c r="D192">
        <v>86</v>
      </c>
      <c r="E192">
        <v>73415</v>
      </c>
      <c r="F192">
        <f t="shared" si="2"/>
        <v>20</v>
      </c>
      <c r="G192" t="s">
        <v>20</v>
      </c>
      <c r="H192">
        <v>6806.47</v>
      </c>
      <c r="I192">
        <v>-1.19627</v>
      </c>
      <c r="J192">
        <v>-23.8989</v>
      </c>
      <c r="K192">
        <v>-3.69535</v>
      </c>
      <c r="L192">
        <v>-0.128714</v>
      </c>
      <c r="M192">
        <v>-0.0352327</v>
      </c>
      <c r="N192">
        <v>15.2935</v>
      </c>
      <c r="O192">
        <v>0.46952</v>
      </c>
      <c r="P192">
        <v>0</v>
      </c>
      <c r="Q192">
        <v>12</v>
      </c>
      <c r="R192">
        <v>11</v>
      </c>
      <c r="S192">
        <v>827.9</v>
      </c>
      <c r="T192">
        <v>35.369</v>
      </c>
      <c r="U192">
        <v>-18.642189290513</v>
      </c>
      <c r="V192">
        <v>-25.1849123004523</v>
      </c>
      <c r="W192">
        <v>1.17269640678268</v>
      </c>
      <c r="X192">
        <v>0.884315602351977</v>
      </c>
    </row>
    <row r="193" spans="1:24" ht="12.75">
      <c r="A193" t="s">
        <v>76</v>
      </c>
      <c r="B193">
        <v>8</v>
      </c>
      <c r="C193">
        <v>18</v>
      </c>
      <c r="D193">
        <v>83</v>
      </c>
      <c r="E193">
        <v>73602</v>
      </c>
      <c r="F193">
        <f t="shared" si="2"/>
        <v>20</v>
      </c>
      <c r="G193" t="s">
        <v>20</v>
      </c>
      <c r="H193">
        <v>5033.01</v>
      </c>
      <c r="I193">
        <v>1.67509</v>
      </c>
      <c r="J193">
        <v>32.5729</v>
      </c>
      <c r="K193">
        <v>-1.16249</v>
      </c>
      <c r="L193">
        <v>-0.19805</v>
      </c>
      <c r="M193">
        <v>-0.0124939</v>
      </c>
      <c r="N193">
        <v>26.2897</v>
      </c>
      <c r="O193">
        <v>0.0171688</v>
      </c>
      <c r="P193">
        <v>0</v>
      </c>
      <c r="Q193">
        <v>13</v>
      </c>
      <c r="R193">
        <v>12</v>
      </c>
      <c r="S193">
        <v>829.5</v>
      </c>
      <c r="T193">
        <v>20.43</v>
      </c>
      <c r="U193">
        <v>-5.43629182024438</v>
      </c>
      <c r="V193">
        <v>-13.6164709896652</v>
      </c>
      <c r="W193">
        <v>2.75706951199414</v>
      </c>
      <c r="X193">
        <v>0.8891296786794016</v>
      </c>
    </row>
    <row r="194" spans="1:24" ht="12.75">
      <c r="A194" t="s">
        <v>76</v>
      </c>
      <c r="B194">
        <v>8</v>
      </c>
      <c r="C194">
        <v>18</v>
      </c>
      <c r="D194">
        <v>170</v>
      </c>
      <c r="E194">
        <v>73730</v>
      </c>
      <c r="F194">
        <f aca="true" t="shared" si="3" ref="F194:F257">+TRUNC(E194/86400*24,0)</f>
        <v>20</v>
      </c>
      <c r="G194" t="s">
        <v>20</v>
      </c>
      <c r="H194">
        <v>3827.12</v>
      </c>
      <c r="I194">
        <v>3.34678</v>
      </c>
      <c r="J194">
        <v>77.5555</v>
      </c>
      <c r="K194">
        <v>10.1424</v>
      </c>
      <c r="L194">
        <v>-0.317511</v>
      </c>
      <c r="M194">
        <v>0</v>
      </c>
      <c r="N194">
        <v>32.0501</v>
      </c>
      <c r="O194">
        <v>0</v>
      </c>
      <c r="P194">
        <v>0</v>
      </c>
      <c r="Q194">
        <v>14</v>
      </c>
      <c r="R194">
        <v>10</v>
      </c>
      <c r="S194">
        <v>839.6</v>
      </c>
      <c r="T194">
        <v>38.175</v>
      </c>
      <c r="U194">
        <v>-1.82872871517375</v>
      </c>
      <c r="V194">
        <v>-2.13876168471645</v>
      </c>
      <c r="W194">
        <v>5.12595865814829</v>
      </c>
      <c r="X194">
        <v>0.8904399208521935</v>
      </c>
    </row>
    <row r="195" spans="1:24" ht="12.75">
      <c r="A195" t="s">
        <v>76</v>
      </c>
      <c r="B195">
        <v>8</v>
      </c>
      <c r="C195">
        <v>18</v>
      </c>
      <c r="D195">
        <v>85</v>
      </c>
      <c r="E195">
        <v>74072</v>
      </c>
      <c r="F195">
        <f t="shared" si="3"/>
        <v>20</v>
      </c>
      <c r="G195" t="s">
        <v>20</v>
      </c>
      <c r="H195">
        <v>2537.94</v>
      </c>
      <c r="I195">
        <v>6.69144</v>
      </c>
      <c r="J195">
        <v>38.1092</v>
      </c>
      <c r="K195">
        <v>-15.4649</v>
      </c>
      <c r="L195">
        <v>-0.419589</v>
      </c>
      <c r="M195">
        <v>-0.0493771</v>
      </c>
      <c r="N195">
        <v>49.0835</v>
      </c>
      <c r="O195">
        <v>0.149562</v>
      </c>
      <c r="P195">
        <v>0</v>
      </c>
      <c r="Q195">
        <v>15</v>
      </c>
      <c r="R195">
        <v>15</v>
      </c>
      <c r="S195">
        <v>782.1</v>
      </c>
      <c r="T195">
        <v>-3.494</v>
      </c>
      <c r="U195">
        <v>4.87292341579506</v>
      </c>
      <c r="V195">
        <v>-4.44052081608733</v>
      </c>
      <c r="W195">
        <v>3.98985447212938</v>
      </c>
      <c r="X195">
        <v>0.8736725405531572</v>
      </c>
    </row>
    <row r="196" spans="1:24" ht="12.75">
      <c r="A196" t="s">
        <v>76</v>
      </c>
      <c r="B196">
        <v>8</v>
      </c>
      <c r="C196">
        <v>18</v>
      </c>
      <c r="D196">
        <v>82</v>
      </c>
      <c r="E196">
        <v>74417</v>
      </c>
      <c r="F196">
        <f t="shared" si="3"/>
        <v>20</v>
      </c>
      <c r="G196" t="s">
        <v>20</v>
      </c>
      <c r="H196">
        <v>984.618</v>
      </c>
      <c r="I196">
        <v>-0.334423</v>
      </c>
      <c r="J196">
        <v>19.8413</v>
      </c>
      <c r="K196">
        <v>2.32656</v>
      </c>
      <c r="L196">
        <v>-0.101501</v>
      </c>
      <c r="M196">
        <v>-0.030377</v>
      </c>
      <c r="N196">
        <v>6.59842</v>
      </c>
      <c r="O196">
        <v>0.00244146</v>
      </c>
      <c r="P196">
        <v>0</v>
      </c>
      <c r="Q196">
        <v>16</v>
      </c>
      <c r="R196">
        <v>13</v>
      </c>
      <c r="S196">
        <v>836.6</v>
      </c>
      <c r="T196">
        <v>32.35</v>
      </c>
      <c r="U196">
        <v>12.8255337461232</v>
      </c>
      <c r="V196">
        <v>9.84907881016674</v>
      </c>
      <c r="W196">
        <v>8.41516854191118</v>
      </c>
      <c r="X196">
        <v>0.8853964329860496</v>
      </c>
    </row>
    <row r="197" spans="1:24" ht="12.75">
      <c r="A197" t="s">
        <v>77</v>
      </c>
      <c r="B197">
        <v>8</v>
      </c>
      <c r="C197">
        <v>19</v>
      </c>
      <c r="D197">
        <v>34</v>
      </c>
      <c r="E197">
        <v>46727</v>
      </c>
      <c r="F197">
        <f t="shared" si="3"/>
        <v>12</v>
      </c>
      <c r="G197" t="s">
        <v>21</v>
      </c>
      <c r="H197">
        <v>8070.54</v>
      </c>
      <c r="I197">
        <v>-0.933026</v>
      </c>
      <c r="J197">
        <v>18.1899</v>
      </c>
      <c r="K197">
        <v>-1.70141</v>
      </c>
      <c r="L197">
        <v>-0.102568</v>
      </c>
      <c r="M197">
        <v>0.10077</v>
      </c>
      <c r="N197">
        <v>21.3044</v>
      </c>
      <c r="O197">
        <v>0.229045</v>
      </c>
      <c r="P197">
        <v>-1.29323</v>
      </c>
      <c r="Q197">
        <v>1</v>
      </c>
      <c r="R197">
        <v>4</v>
      </c>
      <c r="S197">
        <v>773.8</v>
      </c>
      <c r="T197">
        <v>22.779</v>
      </c>
      <c r="U197">
        <v>-31.7655083396092</v>
      </c>
      <c r="V197">
        <v>-38.3138473137131</v>
      </c>
      <c r="W197">
        <v>0.444457060272635</v>
      </c>
      <c r="X197">
        <v>0.8784716470653183</v>
      </c>
    </row>
    <row r="198" spans="1:24" ht="12.75">
      <c r="A198" t="s">
        <v>77</v>
      </c>
      <c r="B198">
        <v>8</v>
      </c>
      <c r="C198">
        <v>19</v>
      </c>
      <c r="D198">
        <v>36</v>
      </c>
      <c r="E198">
        <v>47282</v>
      </c>
      <c r="F198">
        <f t="shared" si="3"/>
        <v>13</v>
      </c>
      <c r="G198" t="s">
        <v>21</v>
      </c>
      <c r="H198">
        <v>5678.22</v>
      </c>
      <c r="I198">
        <v>0.217573</v>
      </c>
      <c r="J198">
        <v>9.27976</v>
      </c>
      <c r="K198">
        <v>-11.5491</v>
      </c>
      <c r="L198">
        <v>-0.137777</v>
      </c>
      <c r="M198">
        <v>-0.151057</v>
      </c>
      <c r="N198">
        <v>7.87973</v>
      </c>
      <c r="O198">
        <v>0.242709</v>
      </c>
      <c r="P198">
        <v>-1.06891</v>
      </c>
      <c r="Q198">
        <v>3</v>
      </c>
      <c r="R198">
        <v>6</v>
      </c>
      <c r="S198">
        <v>802.7</v>
      </c>
      <c r="T198">
        <v>37.02</v>
      </c>
      <c r="U198">
        <v>-11.8559283922909</v>
      </c>
      <c r="V198">
        <v>-23.810020205913</v>
      </c>
      <c r="W198">
        <v>1.14678096442961</v>
      </c>
      <c r="X198">
        <v>0.8839620805649001</v>
      </c>
    </row>
    <row r="199" spans="1:24" ht="12.75">
      <c r="A199" t="s">
        <v>77</v>
      </c>
      <c r="B199">
        <v>8</v>
      </c>
      <c r="C199">
        <v>19</v>
      </c>
      <c r="D199">
        <v>47</v>
      </c>
      <c r="E199">
        <v>47590</v>
      </c>
      <c r="F199">
        <f t="shared" si="3"/>
        <v>13</v>
      </c>
      <c r="G199" t="s">
        <v>21</v>
      </c>
      <c r="H199">
        <v>3195.93</v>
      </c>
      <c r="I199">
        <v>0.497743</v>
      </c>
      <c r="J199">
        <v>38.8008</v>
      </c>
      <c r="K199">
        <v>2.27464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5</v>
      </c>
      <c r="R199">
        <v>7</v>
      </c>
      <c r="S199">
        <v>814</v>
      </c>
      <c r="T199">
        <v>34.036</v>
      </c>
      <c r="U199">
        <v>2.59825042239508</v>
      </c>
      <c r="V199">
        <v>-27.0368593729484</v>
      </c>
      <c r="W199">
        <v>0.626019197452229</v>
      </c>
      <c r="X199">
        <v>0.8801455332711914</v>
      </c>
    </row>
    <row r="200" spans="1:24" ht="12.75">
      <c r="A200" t="s">
        <v>77</v>
      </c>
      <c r="B200">
        <v>8</v>
      </c>
      <c r="C200">
        <v>19</v>
      </c>
      <c r="D200">
        <v>44</v>
      </c>
      <c r="E200">
        <v>47712</v>
      </c>
      <c r="F200">
        <f t="shared" si="3"/>
        <v>13</v>
      </c>
      <c r="G200" t="s">
        <v>21</v>
      </c>
      <c r="H200">
        <v>2263.99</v>
      </c>
      <c r="I200">
        <v>0.0967042</v>
      </c>
      <c r="J200">
        <v>40.0445</v>
      </c>
      <c r="K200">
        <v>-5.13213</v>
      </c>
      <c r="L200">
        <v>0</v>
      </c>
      <c r="M200">
        <v>0.0731899</v>
      </c>
      <c r="N200">
        <v>25.7375</v>
      </c>
      <c r="O200">
        <v>-0.969388</v>
      </c>
      <c r="P200">
        <v>0</v>
      </c>
      <c r="Q200">
        <v>6</v>
      </c>
      <c r="R200">
        <v>3</v>
      </c>
      <c r="S200">
        <v>827.4</v>
      </c>
      <c r="T200">
        <v>43.485</v>
      </c>
      <c r="U200">
        <v>3.6934899148949</v>
      </c>
      <c r="V200">
        <v>-5.96064956144956</v>
      </c>
      <c r="W200">
        <v>3.37337893960079</v>
      </c>
      <c r="X200">
        <v>0.8855278567843402</v>
      </c>
    </row>
    <row r="201" spans="1:24" ht="12.75">
      <c r="A201" t="s">
        <v>77</v>
      </c>
      <c r="B201">
        <v>8</v>
      </c>
      <c r="C201">
        <v>19</v>
      </c>
      <c r="D201">
        <v>38</v>
      </c>
      <c r="E201">
        <v>47832</v>
      </c>
      <c r="F201">
        <f t="shared" si="3"/>
        <v>13</v>
      </c>
      <c r="G201" t="s">
        <v>21</v>
      </c>
      <c r="H201">
        <v>1287.15</v>
      </c>
      <c r="I201">
        <v>0.827491</v>
      </c>
      <c r="J201">
        <v>19.7837</v>
      </c>
      <c r="K201">
        <v>-0.634601</v>
      </c>
      <c r="L201">
        <v>-0.090582</v>
      </c>
      <c r="M201">
        <v>-0.00321292</v>
      </c>
      <c r="N201">
        <v>18.7762</v>
      </c>
      <c r="O201">
        <v>-0.237906</v>
      </c>
      <c r="P201">
        <v>-2.99708</v>
      </c>
      <c r="Q201">
        <v>7</v>
      </c>
      <c r="R201">
        <v>8</v>
      </c>
      <c r="S201">
        <v>829.9</v>
      </c>
      <c r="T201">
        <v>38.827</v>
      </c>
      <c r="U201">
        <v>7.90339921107925</v>
      </c>
      <c r="V201">
        <v>5.46561696064893</v>
      </c>
      <c r="W201">
        <v>6.48082713579874</v>
      </c>
      <c r="X201">
        <v>0.8897518701712791</v>
      </c>
    </row>
    <row r="202" spans="1:24" ht="12.75">
      <c r="A202" t="s">
        <v>77</v>
      </c>
      <c r="B202">
        <v>8</v>
      </c>
      <c r="C202">
        <v>19</v>
      </c>
      <c r="D202">
        <v>48</v>
      </c>
      <c r="E202">
        <v>52004</v>
      </c>
      <c r="F202">
        <f t="shared" si="3"/>
        <v>14</v>
      </c>
      <c r="G202" t="s">
        <v>22</v>
      </c>
      <c r="H202">
        <v>7510.74</v>
      </c>
      <c r="I202">
        <v>-2.00581</v>
      </c>
      <c r="J202">
        <v>25.9055</v>
      </c>
      <c r="K202">
        <v>15.6497</v>
      </c>
      <c r="L202">
        <v>-0.0741298</v>
      </c>
      <c r="M202">
        <v>-0.114697</v>
      </c>
      <c r="N202">
        <v>11.6696</v>
      </c>
      <c r="O202">
        <v>-0.0507341</v>
      </c>
      <c r="P202">
        <v>-0.0552515</v>
      </c>
      <c r="Q202">
        <v>10</v>
      </c>
      <c r="R202">
        <v>9</v>
      </c>
      <c r="S202">
        <v>840.2</v>
      </c>
      <c r="T202">
        <v>25.064</v>
      </c>
      <c r="U202">
        <v>-26.1738551254898</v>
      </c>
      <c r="V202">
        <v>-21.5952048770329</v>
      </c>
      <c r="W202">
        <v>1.75555752832836</v>
      </c>
      <c r="X202">
        <v>0.8896331070777135</v>
      </c>
    </row>
    <row r="203" spans="1:24" ht="12.75">
      <c r="A203" t="s">
        <v>77</v>
      </c>
      <c r="B203">
        <v>8</v>
      </c>
      <c r="C203">
        <v>19</v>
      </c>
      <c r="D203">
        <v>46</v>
      </c>
      <c r="E203">
        <v>52458</v>
      </c>
      <c r="F203">
        <f t="shared" si="3"/>
        <v>14</v>
      </c>
      <c r="G203" t="s">
        <v>22</v>
      </c>
      <c r="H203">
        <v>4113.62</v>
      </c>
      <c r="I203">
        <v>0.845667</v>
      </c>
      <c r="J203">
        <v>13.3158</v>
      </c>
      <c r="K203">
        <v>-8.72207</v>
      </c>
      <c r="L203">
        <v>-0.145326</v>
      </c>
      <c r="M203">
        <v>-0.168324</v>
      </c>
      <c r="N203">
        <v>31.0579</v>
      </c>
      <c r="O203">
        <v>0.255341</v>
      </c>
      <c r="P203">
        <v>-0.307755</v>
      </c>
      <c r="Q203">
        <v>12</v>
      </c>
      <c r="R203">
        <v>5</v>
      </c>
      <c r="S203">
        <v>825</v>
      </c>
      <c r="T203">
        <v>26.724</v>
      </c>
      <c r="U203">
        <v>-4.04825256734171</v>
      </c>
      <c r="V203">
        <v>-24.2118479812018</v>
      </c>
      <c r="W203">
        <v>0.897233694140841</v>
      </c>
      <c r="X203">
        <v>0.882895117018203</v>
      </c>
    </row>
    <row r="204" spans="1:24" ht="12.75">
      <c r="A204" t="s">
        <v>77</v>
      </c>
      <c r="B204">
        <v>8</v>
      </c>
      <c r="C204">
        <v>19</v>
      </c>
      <c r="D204">
        <v>33</v>
      </c>
      <c r="E204">
        <v>52670</v>
      </c>
      <c r="F204">
        <f t="shared" si="3"/>
        <v>14</v>
      </c>
      <c r="G204" t="s">
        <v>22</v>
      </c>
      <c r="H204">
        <v>1666.96</v>
      </c>
      <c r="I204">
        <v>0.225688</v>
      </c>
      <c r="J204">
        <v>15.8833</v>
      </c>
      <c r="K204">
        <v>-4.51396</v>
      </c>
      <c r="L204">
        <v>-0.107231</v>
      </c>
      <c r="M204">
        <v>-0.064597</v>
      </c>
      <c r="N204">
        <v>25.504</v>
      </c>
      <c r="O204">
        <v>0.313324</v>
      </c>
      <c r="P204">
        <v>0.542023</v>
      </c>
      <c r="Q204">
        <v>14</v>
      </c>
      <c r="R204">
        <v>10</v>
      </c>
      <c r="S204">
        <v>818.2</v>
      </c>
      <c r="T204">
        <v>14.94</v>
      </c>
      <c r="U204">
        <v>6.92406925640015</v>
      </c>
      <c r="V204">
        <v>-11.5108725523165</v>
      </c>
      <c r="W204">
        <v>2.47744294051241</v>
      </c>
      <c r="X204">
        <v>0.8882295424660306</v>
      </c>
    </row>
    <row r="205" spans="1:24" ht="12.75">
      <c r="A205" t="s">
        <v>78</v>
      </c>
      <c r="B205">
        <v>8</v>
      </c>
      <c r="C205">
        <v>19</v>
      </c>
      <c r="D205">
        <v>18</v>
      </c>
      <c r="E205">
        <v>57978</v>
      </c>
      <c r="F205">
        <f t="shared" si="3"/>
        <v>16</v>
      </c>
      <c r="G205" t="s">
        <v>23</v>
      </c>
      <c r="H205">
        <v>6862.34</v>
      </c>
      <c r="I205">
        <v>0.116661</v>
      </c>
      <c r="J205">
        <v>28.5783</v>
      </c>
      <c r="K205">
        <v>3.70115</v>
      </c>
      <c r="L205">
        <v>-0.161309</v>
      </c>
      <c r="M205">
        <v>0.00549299</v>
      </c>
      <c r="N205">
        <v>15.7586</v>
      </c>
      <c r="O205">
        <v>-0.0880713</v>
      </c>
      <c r="P205">
        <v>0.232594</v>
      </c>
      <c r="Q205">
        <v>1</v>
      </c>
      <c r="R205">
        <v>14</v>
      </c>
      <c r="S205">
        <v>790</v>
      </c>
      <c r="T205">
        <v>20.279</v>
      </c>
      <c r="U205">
        <v>-19.4232273292922</v>
      </c>
      <c r="V205">
        <v>-35.9642958496582</v>
      </c>
      <c r="W205">
        <v>0.43583968993365</v>
      </c>
      <c r="X205">
        <v>0.8791866688738064</v>
      </c>
    </row>
    <row r="206" spans="1:24" ht="12.75">
      <c r="A206" t="s">
        <v>78</v>
      </c>
      <c r="B206">
        <v>8</v>
      </c>
      <c r="C206">
        <v>19</v>
      </c>
      <c r="D206">
        <v>25</v>
      </c>
      <c r="E206">
        <v>58645</v>
      </c>
      <c r="F206">
        <f t="shared" si="3"/>
        <v>16</v>
      </c>
      <c r="G206" t="s">
        <v>23</v>
      </c>
      <c r="H206">
        <v>4655.85</v>
      </c>
      <c r="I206">
        <v>-0.319318</v>
      </c>
      <c r="J206">
        <v>35.3989</v>
      </c>
      <c r="K206">
        <v>12.0609</v>
      </c>
      <c r="L206">
        <v>-0.113531</v>
      </c>
      <c r="M206">
        <v>0.0737495</v>
      </c>
      <c r="N206">
        <v>18.9752</v>
      </c>
      <c r="O206">
        <v>0.652841</v>
      </c>
      <c r="P206">
        <v>-0.304907</v>
      </c>
      <c r="Q206">
        <v>2</v>
      </c>
      <c r="R206">
        <v>3</v>
      </c>
      <c r="S206">
        <v>784.2</v>
      </c>
      <c r="T206">
        <v>16.804</v>
      </c>
      <c r="U206">
        <v>-5.80117058752495</v>
      </c>
      <c r="V206">
        <v>-33.827225563482</v>
      </c>
      <c r="W206">
        <v>0.401058780977871</v>
      </c>
      <c r="X206">
        <v>0.8926605234492299</v>
      </c>
    </row>
    <row r="207" spans="1:24" ht="12.75">
      <c r="A207" t="s">
        <v>78</v>
      </c>
      <c r="B207">
        <v>8</v>
      </c>
      <c r="C207">
        <v>19</v>
      </c>
      <c r="D207">
        <v>28</v>
      </c>
      <c r="E207">
        <v>58849</v>
      </c>
      <c r="F207">
        <f t="shared" si="3"/>
        <v>16</v>
      </c>
      <c r="G207" t="s">
        <v>23</v>
      </c>
      <c r="H207">
        <v>2908.28</v>
      </c>
      <c r="I207">
        <v>-0.267699</v>
      </c>
      <c r="J207">
        <v>45.7068</v>
      </c>
      <c r="K207">
        <v>8.90308</v>
      </c>
      <c r="L207">
        <v>-0.121588</v>
      </c>
      <c r="M207">
        <v>0.0556274</v>
      </c>
      <c r="N207">
        <v>18.5906</v>
      </c>
      <c r="O207">
        <v>0.584184</v>
      </c>
      <c r="P207">
        <v>-0.706981</v>
      </c>
      <c r="Q207">
        <v>3</v>
      </c>
      <c r="R207">
        <v>13</v>
      </c>
      <c r="S207">
        <v>789.6</v>
      </c>
      <c r="T207">
        <v>44.206</v>
      </c>
      <c r="U207">
        <v>2.63214729321189</v>
      </c>
      <c r="V207">
        <v>-22.2494636713567</v>
      </c>
      <c r="W207">
        <v>0.923860621983748</v>
      </c>
      <c r="X207">
        <v>0.8751291871846313</v>
      </c>
    </row>
    <row r="208" spans="1:24" ht="12.75">
      <c r="A208" t="s">
        <v>78</v>
      </c>
      <c r="B208">
        <v>8</v>
      </c>
      <c r="C208">
        <v>19</v>
      </c>
      <c r="D208">
        <v>21</v>
      </c>
      <c r="E208">
        <v>58984</v>
      </c>
      <c r="F208">
        <f t="shared" si="3"/>
        <v>16</v>
      </c>
      <c r="G208" t="s">
        <v>23</v>
      </c>
      <c r="H208">
        <v>1542.38</v>
      </c>
      <c r="I208">
        <v>-0.236408</v>
      </c>
      <c r="J208">
        <v>31.5259</v>
      </c>
      <c r="K208">
        <v>-7.72151</v>
      </c>
      <c r="L208">
        <v>-0.0724311</v>
      </c>
      <c r="M208">
        <v>-0.00740022</v>
      </c>
      <c r="N208">
        <v>10.064</v>
      </c>
      <c r="O208">
        <v>0.272609</v>
      </c>
      <c r="P208">
        <v>0.97701</v>
      </c>
      <c r="Q208">
        <v>4</v>
      </c>
      <c r="R208">
        <v>10</v>
      </c>
      <c r="S208">
        <v>789.2</v>
      </c>
      <c r="T208">
        <v>27.461</v>
      </c>
      <c r="U208">
        <v>6.71414665634287</v>
      </c>
      <c r="V208">
        <v>-4.49221343104343</v>
      </c>
      <c r="W208">
        <v>4.12871331859331</v>
      </c>
      <c r="X208">
        <v>0.883397362683002</v>
      </c>
    </row>
    <row r="209" spans="1:24" ht="12.75">
      <c r="A209" t="s">
        <v>78</v>
      </c>
      <c r="B209">
        <v>8</v>
      </c>
      <c r="C209">
        <v>19</v>
      </c>
      <c r="D209">
        <v>26</v>
      </c>
      <c r="E209">
        <v>59183</v>
      </c>
      <c r="F209">
        <f t="shared" si="3"/>
        <v>16</v>
      </c>
      <c r="G209" t="s">
        <v>23</v>
      </c>
      <c r="H209">
        <v>451.474</v>
      </c>
      <c r="I209">
        <v>-0.361154</v>
      </c>
      <c r="J209">
        <v>30.1612</v>
      </c>
      <c r="K209">
        <v>1.41615</v>
      </c>
      <c r="L209">
        <v>-0.11627</v>
      </c>
      <c r="M209">
        <v>-0.0775695</v>
      </c>
      <c r="N209">
        <v>23.3761</v>
      </c>
      <c r="O209">
        <v>-0.105838</v>
      </c>
      <c r="P209">
        <v>1.78622</v>
      </c>
      <c r="Q209">
        <v>5</v>
      </c>
      <c r="R209">
        <v>9</v>
      </c>
      <c r="S209">
        <v>779.8</v>
      </c>
      <c r="T209">
        <v>2.404</v>
      </c>
      <c r="U209">
        <v>14.4446193428258</v>
      </c>
      <c r="V209">
        <v>8.60488506890789</v>
      </c>
      <c r="W209">
        <v>7.1793625600706</v>
      </c>
      <c r="X209">
        <v>0.8835299525049797</v>
      </c>
    </row>
    <row r="210" spans="1:24" ht="12.75">
      <c r="A210" t="s">
        <v>79</v>
      </c>
      <c r="B210">
        <v>8</v>
      </c>
      <c r="C210">
        <v>19</v>
      </c>
      <c r="D210">
        <v>19</v>
      </c>
      <c r="E210">
        <v>67232</v>
      </c>
      <c r="F210">
        <f t="shared" si="3"/>
        <v>18</v>
      </c>
      <c r="G210" t="s">
        <v>24</v>
      </c>
      <c r="H210">
        <v>8764.16</v>
      </c>
      <c r="I210">
        <v>-1.53935</v>
      </c>
      <c r="J210">
        <v>18.7715</v>
      </c>
      <c r="K210">
        <v>-3.81146</v>
      </c>
      <c r="L210">
        <v>-0.0596605</v>
      </c>
      <c r="M210">
        <v>-0.00345602</v>
      </c>
      <c r="N210">
        <v>24.1941</v>
      </c>
      <c r="O210">
        <v>1.43749</v>
      </c>
      <c r="P210">
        <v>-0.0756579</v>
      </c>
      <c r="Q210">
        <v>6</v>
      </c>
      <c r="R210">
        <v>12</v>
      </c>
      <c r="S210">
        <v>820.1</v>
      </c>
      <c r="T210">
        <v>42.962</v>
      </c>
      <c r="U210">
        <v>-33.3604778531028</v>
      </c>
      <c r="V210">
        <v>-34.3224096548772</v>
      </c>
      <c r="W210">
        <v>0.660222914973037</v>
      </c>
      <c r="X210">
        <v>0.8845981495637508</v>
      </c>
    </row>
    <row r="211" spans="1:24" ht="12.75">
      <c r="A211" t="s">
        <v>79</v>
      </c>
      <c r="B211">
        <v>8</v>
      </c>
      <c r="C211">
        <v>19</v>
      </c>
      <c r="D211">
        <v>17</v>
      </c>
      <c r="E211">
        <v>67635</v>
      </c>
      <c r="F211">
        <f t="shared" si="3"/>
        <v>18</v>
      </c>
      <c r="G211" t="s">
        <v>24</v>
      </c>
      <c r="H211">
        <v>7080.96</v>
      </c>
      <c r="I211">
        <v>-1.64326</v>
      </c>
      <c r="J211">
        <v>28.7664</v>
      </c>
      <c r="K211">
        <v>8.93048</v>
      </c>
      <c r="L211">
        <v>-0.10782</v>
      </c>
      <c r="M211">
        <v>0.0276679</v>
      </c>
      <c r="N211">
        <v>10.4152</v>
      </c>
      <c r="O211">
        <v>0.0971965</v>
      </c>
      <c r="P211">
        <v>-0.300545</v>
      </c>
      <c r="Q211">
        <v>7</v>
      </c>
      <c r="R211">
        <v>8</v>
      </c>
      <c r="S211">
        <v>819.8</v>
      </c>
      <c r="T211">
        <v>18.091</v>
      </c>
      <c r="U211">
        <v>-21.5411021280534</v>
      </c>
      <c r="V211">
        <v>-30.6662726178039</v>
      </c>
      <c r="W211">
        <v>0.747666574051663</v>
      </c>
      <c r="X211">
        <v>0.8950364554122268</v>
      </c>
    </row>
    <row r="212" spans="1:24" ht="12.75">
      <c r="A212" t="s">
        <v>79</v>
      </c>
      <c r="B212">
        <v>8</v>
      </c>
      <c r="C212">
        <v>19</v>
      </c>
      <c r="D212">
        <v>22</v>
      </c>
      <c r="E212">
        <v>67795</v>
      </c>
      <c r="F212">
        <f t="shared" si="3"/>
        <v>18</v>
      </c>
      <c r="G212" t="s">
        <v>24</v>
      </c>
      <c r="H212">
        <v>5371.44</v>
      </c>
      <c r="I212">
        <v>0.267527</v>
      </c>
      <c r="J212">
        <v>52.587</v>
      </c>
      <c r="K212">
        <v>-12.2306</v>
      </c>
      <c r="L212">
        <v>-0.14946</v>
      </c>
      <c r="M212">
        <v>-0.041284</v>
      </c>
      <c r="N212">
        <v>3.4792</v>
      </c>
      <c r="O212">
        <v>0.0924059</v>
      </c>
      <c r="P212">
        <v>-0.239327</v>
      </c>
      <c r="Q212">
        <v>8</v>
      </c>
      <c r="R212">
        <v>6</v>
      </c>
      <c r="S212">
        <v>821.7</v>
      </c>
      <c r="T212">
        <v>9.789</v>
      </c>
      <c r="U212">
        <v>-10.4000733674419</v>
      </c>
      <c r="V212">
        <v>-25.1975267706505</v>
      </c>
      <c r="W212">
        <v>0.994581467583897</v>
      </c>
      <c r="X212">
        <v>0.8862090977214075</v>
      </c>
    </row>
    <row r="213" spans="1:24" ht="12.75">
      <c r="A213" t="s">
        <v>79</v>
      </c>
      <c r="B213">
        <v>8</v>
      </c>
      <c r="C213">
        <v>19</v>
      </c>
      <c r="D213">
        <v>27</v>
      </c>
      <c r="E213">
        <v>67919</v>
      </c>
      <c r="F213">
        <f t="shared" si="3"/>
        <v>18</v>
      </c>
      <c r="G213" t="s">
        <v>24</v>
      </c>
      <c r="H213">
        <v>3864.14</v>
      </c>
      <c r="I213">
        <v>-0.24794</v>
      </c>
      <c r="J213">
        <v>142.61</v>
      </c>
      <c r="K213">
        <v>2.07808</v>
      </c>
      <c r="L213">
        <v>-0.103931</v>
      </c>
      <c r="M213">
        <v>-0.0352403</v>
      </c>
      <c r="N213">
        <v>-4.86681</v>
      </c>
      <c r="O213">
        <v>0.0246061</v>
      </c>
      <c r="P213">
        <v>-0.286018</v>
      </c>
      <c r="Q213">
        <v>9</v>
      </c>
      <c r="R213">
        <v>16</v>
      </c>
      <c r="S213">
        <v>822.4</v>
      </c>
      <c r="T213">
        <v>2.98</v>
      </c>
      <c r="U213">
        <v>-0.486636895876096</v>
      </c>
      <c r="V213">
        <v>-9.3975953867797</v>
      </c>
      <c r="W213">
        <v>3.36929322892381</v>
      </c>
      <c r="X213">
        <v>0.8854390342986483</v>
      </c>
    </row>
    <row r="214" spans="1:24" ht="12.75">
      <c r="A214" t="s">
        <v>79</v>
      </c>
      <c r="B214">
        <v>8</v>
      </c>
      <c r="C214">
        <v>19</v>
      </c>
      <c r="D214">
        <v>122</v>
      </c>
      <c r="E214">
        <v>68012</v>
      </c>
      <c r="F214">
        <f t="shared" si="3"/>
        <v>18</v>
      </c>
      <c r="G214" t="s">
        <v>24</v>
      </c>
      <c r="H214">
        <v>2656.17</v>
      </c>
      <c r="I214">
        <v>-0.57984</v>
      </c>
      <c r="J214">
        <v>25.2597</v>
      </c>
      <c r="K214">
        <v>0.584314</v>
      </c>
      <c r="L214">
        <v>-0.0834221</v>
      </c>
      <c r="M214">
        <v>-0.0161453</v>
      </c>
      <c r="N214">
        <v>9.06656</v>
      </c>
      <c r="O214">
        <v>0.203917</v>
      </c>
      <c r="P214">
        <v>-0.297346</v>
      </c>
      <c r="Q214">
        <v>10</v>
      </c>
      <c r="R214">
        <v>8</v>
      </c>
      <c r="S214">
        <v>828.6</v>
      </c>
      <c r="T214">
        <v>21.702</v>
      </c>
      <c r="U214">
        <v>4.4948961627277</v>
      </c>
      <c r="V214">
        <v>-16.2786208497955</v>
      </c>
      <c r="W214">
        <v>1.61760807233056</v>
      </c>
      <c r="X214">
        <v>0.8883667690824745</v>
      </c>
    </row>
    <row r="215" spans="1:24" ht="12.75">
      <c r="A215" t="s">
        <v>79</v>
      </c>
      <c r="B215">
        <v>8</v>
      </c>
      <c r="C215">
        <v>19</v>
      </c>
      <c r="D215">
        <v>23</v>
      </c>
      <c r="E215">
        <v>68123</v>
      </c>
      <c r="F215">
        <f t="shared" si="3"/>
        <v>18</v>
      </c>
      <c r="G215" t="s">
        <v>24</v>
      </c>
      <c r="H215">
        <v>1443.08</v>
      </c>
      <c r="I215">
        <v>-0.457378</v>
      </c>
      <c r="J215">
        <v>23.8071</v>
      </c>
      <c r="K215">
        <v>4.48905</v>
      </c>
      <c r="L215">
        <v>-0.0245458</v>
      </c>
      <c r="M215">
        <v>-0.0110326</v>
      </c>
      <c r="N215">
        <v>6.27738</v>
      </c>
      <c r="O215">
        <v>-0.182618</v>
      </c>
      <c r="P215">
        <v>2.87953</v>
      </c>
      <c r="Q215">
        <v>11</v>
      </c>
      <c r="R215">
        <v>7</v>
      </c>
      <c r="S215">
        <v>848.2</v>
      </c>
      <c r="T215">
        <v>39.552</v>
      </c>
      <c r="U215">
        <v>9.15032484197759</v>
      </c>
      <c r="V215">
        <v>7.08477022330533</v>
      </c>
      <c r="W215">
        <v>7.47234050486942</v>
      </c>
      <c r="X215">
        <v>0.8890287301449521</v>
      </c>
    </row>
    <row r="216" spans="1:24" ht="12.75">
      <c r="A216" t="s">
        <v>79</v>
      </c>
      <c r="B216">
        <v>8</v>
      </c>
      <c r="C216">
        <v>19</v>
      </c>
      <c r="D216">
        <v>31</v>
      </c>
      <c r="E216">
        <v>68391</v>
      </c>
      <c r="F216">
        <f t="shared" si="3"/>
        <v>18</v>
      </c>
      <c r="G216" t="s">
        <v>24</v>
      </c>
      <c r="H216">
        <v>638.204</v>
      </c>
      <c r="I216">
        <v>0.492565</v>
      </c>
      <c r="J216">
        <v>24.9844</v>
      </c>
      <c r="K216">
        <v>0.0810891</v>
      </c>
      <c r="L216">
        <v>-0.095962</v>
      </c>
      <c r="M216">
        <v>0.0185871</v>
      </c>
      <c r="N216">
        <v>13.2139</v>
      </c>
      <c r="O216">
        <v>-0.221186</v>
      </c>
      <c r="P216">
        <v>3.63489</v>
      </c>
      <c r="Q216">
        <v>12</v>
      </c>
      <c r="R216">
        <v>3</v>
      </c>
      <c r="S216">
        <v>859.3</v>
      </c>
      <c r="T216">
        <v>48.791</v>
      </c>
      <c r="U216">
        <v>15.560021669058</v>
      </c>
      <c r="V216">
        <v>9.5431794297341</v>
      </c>
      <c r="W216">
        <v>7.84608502437878</v>
      </c>
      <c r="X216">
        <v>0.8853202925367872</v>
      </c>
    </row>
    <row r="217" spans="1:24" ht="12.75">
      <c r="A217" t="s">
        <v>79</v>
      </c>
      <c r="B217">
        <v>8</v>
      </c>
      <c r="C217">
        <v>19</v>
      </c>
      <c r="D217">
        <v>24</v>
      </c>
      <c r="E217">
        <v>70337</v>
      </c>
      <c r="F217">
        <f t="shared" si="3"/>
        <v>19</v>
      </c>
      <c r="G217" t="s">
        <v>25</v>
      </c>
      <c r="H217">
        <v>8786.41</v>
      </c>
      <c r="I217">
        <v>-2.12559</v>
      </c>
      <c r="J217">
        <v>30.2172</v>
      </c>
      <c r="K217">
        <v>4.12434</v>
      </c>
      <c r="L217">
        <v>-0.0843074</v>
      </c>
      <c r="M217">
        <v>-0.03009</v>
      </c>
      <c r="N217">
        <v>13.5269</v>
      </c>
      <c r="O217">
        <v>0.707147</v>
      </c>
      <c r="P217">
        <v>0.360889</v>
      </c>
      <c r="Q217">
        <v>13</v>
      </c>
      <c r="R217">
        <v>11</v>
      </c>
      <c r="S217">
        <v>838.9</v>
      </c>
      <c r="T217">
        <v>51.788</v>
      </c>
      <c r="U217">
        <v>-31.2885133344948</v>
      </c>
      <c r="V217">
        <v>-33.0926672250513</v>
      </c>
      <c r="W217">
        <v>0.741580676621163</v>
      </c>
      <c r="X217">
        <v>0.8846501685439447</v>
      </c>
    </row>
    <row r="218" spans="1:24" ht="12.75">
      <c r="A218" t="s">
        <v>79</v>
      </c>
      <c r="B218">
        <v>8</v>
      </c>
      <c r="C218">
        <v>19</v>
      </c>
      <c r="D218">
        <v>29</v>
      </c>
      <c r="E218">
        <v>70846</v>
      </c>
      <c r="F218">
        <f t="shared" si="3"/>
        <v>19</v>
      </c>
      <c r="G218" t="s">
        <v>25</v>
      </c>
      <c r="H218">
        <v>4222.32</v>
      </c>
      <c r="I218">
        <v>0.837636</v>
      </c>
      <c r="J218">
        <v>-1.91703</v>
      </c>
      <c r="K218">
        <v>-7.63963</v>
      </c>
      <c r="L218">
        <v>-0.16245</v>
      </c>
      <c r="M218">
        <v>-0.0960268</v>
      </c>
      <c r="N218">
        <v>12.0314</v>
      </c>
      <c r="O218">
        <v>0.0469725</v>
      </c>
      <c r="P218">
        <v>0.0906385</v>
      </c>
      <c r="Q218">
        <v>14</v>
      </c>
      <c r="R218">
        <v>4</v>
      </c>
      <c r="S218">
        <v>839.4</v>
      </c>
      <c r="T218">
        <v>37.449</v>
      </c>
      <c r="U218">
        <v>-2.22069256442955</v>
      </c>
      <c r="V218">
        <v>-4.8004184268865</v>
      </c>
      <c r="W218">
        <v>4.40968850424871</v>
      </c>
      <c r="X218">
        <v>0.8873301063800694</v>
      </c>
    </row>
    <row r="219" spans="1:24" ht="12.75">
      <c r="A219" t="s">
        <v>79</v>
      </c>
      <c r="B219">
        <v>8</v>
      </c>
      <c r="C219">
        <v>19</v>
      </c>
      <c r="D219">
        <v>20</v>
      </c>
      <c r="E219">
        <v>71064</v>
      </c>
      <c r="F219">
        <f t="shared" si="3"/>
        <v>19</v>
      </c>
      <c r="G219" t="s">
        <v>25</v>
      </c>
      <c r="H219">
        <v>1786.82</v>
      </c>
      <c r="I219">
        <v>0.145601</v>
      </c>
      <c r="J219">
        <v>3.0459</v>
      </c>
      <c r="K219">
        <v>-2.53249</v>
      </c>
      <c r="L219">
        <v>-0.0750952</v>
      </c>
      <c r="M219">
        <v>-0.0604252</v>
      </c>
      <c r="N219">
        <v>20.0037</v>
      </c>
      <c r="O219">
        <v>0.50607</v>
      </c>
      <c r="P219">
        <v>3.31597</v>
      </c>
      <c r="Q219">
        <v>15</v>
      </c>
      <c r="R219">
        <v>15</v>
      </c>
      <c r="S219">
        <v>830.3</v>
      </c>
      <c r="T219">
        <v>18.603</v>
      </c>
      <c r="U219">
        <v>11.4725232783342</v>
      </c>
      <c r="V219">
        <v>-2.1770752633397</v>
      </c>
      <c r="W219">
        <v>4.63497635142794</v>
      </c>
      <c r="X219">
        <v>0.8801543688913138</v>
      </c>
    </row>
    <row r="220" spans="1:24" ht="12.75">
      <c r="A220" t="s">
        <v>79</v>
      </c>
      <c r="B220">
        <v>8</v>
      </c>
      <c r="C220">
        <v>19</v>
      </c>
      <c r="D220">
        <v>81</v>
      </c>
      <c r="E220">
        <v>71327</v>
      </c>
      <c r="F220">
        <f t="shared" si="3"/>
        <v>19</v>
      </c>
      <c r="G220" t="s">
        <v>25</v>
      </c>
      <c r="H220">
        <v>483.723</v>
      </c>
      <c r="I220">
        <v>-0.0407517</v>
      </c>
      <c r="J220">
        <v>19.9539</v>
      </c>
      <c r="K220">
        <v>2.37896</v>
      </c>
      <c r="L220">
        <v>-0.0729792</v>
      </c>
      <c r="M220">
        <v>-0.0624873</v>
      </c>
      <c r="N220">
        <v>33.6926</v>
      </c>
      <c r="O220">
        <v>-0.0713538</v>
      </c>
      <c r="P220">
        <v>6.54259</v>
      </c>
      <c r="Q220">
        <v>16</v>
      </c>
      <c r="R220">
        <v>5</v>
      </c>
      <c r="S220">
        <v>829.4</v>
      </c>
      <c r="T220">
        <v>45.709</v>
      </c>
      <c r="U220">
        <v>20.7992445408898</v>
      </c>
      <c r="V220">
        <v>12.7405509409264</v>
      </c>
      <c r="W220">
        <v>9.60121337833824</v>
      </c>
      <c r="X220">
        <v>0.8879932117098</v>
      </c>
    </row>
    <row r="221" spans="1:24" ht="12.75">
      <c r="A221" t="s">
        <v>80</v>
      </c>
      <c r="B221">
        <v>8</v>
      </c>
      <c r="C221">
        <v>23</v>
      </c>
      <c r="D221">
        <v>277</v>
      </c>
      <c r="E221">
        <v>47948</v>
      </c>
      <c r="F221">
        <f t="shared" si="3"/>
        <v>13</v>
      </c>
      <c r="G221" t="s">
        <v>26</v>
      </c>
      <c r="H221">
        <v>9077.3</v>
      </c>
      <c r="I221">
        <v>-1.9579</v>
      </c>
      <c r="J221">
        <v>22.0794</v>
      </c>
      <c r="K221">
        <v>-3.37683</v>
      </c>
      <c r="L221">
        <v>-0.097146</v>
      </c>
      <c r="M221">
        <v>-0.0637145</v>
      </c>
      <c r="N221">
        <v>34.9943</v>
      </c>
      <c r="O221">
        <v>-0.281518</v>
      </c>
      <c r="P221">
        <v>0.312</v>
      </c>
      <c r="Q221">
        <v>1</v>
      </c>
      <c r="R221">
        <v>4</v>
      </c>
      <c r="S221">
        <v>792.8</v>
      </c>
      <c r="T221">
        <v>19.019</v>
      </c>
      <c r="U221">
        <v>-37.4003217431811</v>
      </c>
      <c r="V221">
        <v>-42.4412553232263</v>
      </c>
      <c r="W221">
        <v>0.310848481756069</v>
      </c>
      <c r="X221">
        <v>0.8771537590174691</v>
      </c>
    </row>
    <row r="222" spans="1:24" ht="12.75">
      <c r="A222" t="s">
        <v>80</v>
      </c>
      <c r="B222">
        <v>8</v>
      </c>
      <c r="C222">
        <v>23</v>
      </c>
      <c r="D222">
        <v>286</v>
      </c>
      <c r="E222">
        <v>48361</v>
      </c>
      <c r="F222">
        <f t="shared" si="3"/>
        <v>13</v>
      </c>
      <c r="G222" t="s">
        <v>26</v>
      </c>
      <c r="H222">
        <v>6205.59</v>
      </c>
      <c r="I222">
        <v>0.119528</v>
      </c>
      <c r="J222">
        <v>39.1273</v>
      </c>
      <c r="K222">
        <v>-0.386195</v>
      </c>
      <c r="L222">
        <v>-0.108513</v>
      </c>
      <c r="M222">
        <v>0.016697</v>
      </c>
      <c r="N222">
        <v>27.277</v>
      </c>
      <c r="O222">
        <v>0.278306</v>
      </c>
      <c r="P222">
        <v>-0.229456</v>
      </c>
      <c r="Q222">
        <v>2</v>
      </c>
      <c r="R222">
        <v>11</v>
      </c>
      <c r="S222">
        <v>795.5</v>
      </c>
      <c r="T222">
        <v>7.721</v>
      </c>
      <c r="U222">
        <v>-14.3789651212074</v>
      </c>
      <c r="V222">
        <v>-26.1207006789558</v>
      </c>
      <c r="W222">
        <v>0.996243320611637</v>
      </c>
      <c r="X222">
        <v>0.8853888888888896</v>
      </c>
    </row>
    <row r="223" spans="1:24" ht="12.75">
      <c r="A223" t="s">
        <v>80</v>
      </c>
      <c r="B223">
        <v>8</v>
      </c>
      <c r="C223">
        <v>23</v>
      </c>
      <c r="D223">
        <v>288</v>
      </c>
      <c r="E223">
        <v>49111</v>
      </c>
      <c r="F223">
        <f t="shared" si="3"/>
        <v>13</v>
      </c>
      <c r="G223" t="s">
        <v>26</v>
      </c>
      <c r="H223">
        <v>3919.58</v>
      </c>
      <c r="I223">
        <v>-0.222084</v>
      </c>
      <c r="J223">
        <v>34.3049</v>
      </c>
      <c r="K223">
        <v>7.01608</v>
      </c>
      <c r="L223">
        <v>-0.0898833</v>
      </c>
      <c r="M223">
        <v>-0.0606684</v>
      </c>
      <c r="N223">
        <v>39.813</v>
      </c>
      <c r="O223">
        <v>-0.0532901</v>
      </c>
      <c r="P223">
        <v>-0.352391</v>
      </c>
      <c r="Q223">
        <v>3</v>
      </c>
      <c r="R223">
        <v>3</v>
      </c>
      <c r="S223">
        <v>803.6</v>
      </c>
      <c r="T223">
        <v>25.07</v>
      </c>
      <c r="U223">
        <v>-1.42193720269228</v>
      </c>
      <c r="V223">
        <v>-17.0377737761475</v>
      </c>
      <c r="W223">
        <v>1.69056309928557</v>
      </c>
      <c r="X223">
        <v>0.8832013748235444</v>
      </c>
    </row>
    <row r="224" spans="1:24" ht="12.75">
      <c r="A224" t="s">
        <v>80</v>
      </c>
      <c r="B224">
        <v>8</v>
      </c>
      <c r="C224">
        <v>23</v>
      </c>
      <c r="D224">
        <v>282</v>
      </c>
      <c r="E224">
        <v>49299</v>
      </c>
      <c r="F224">
        <f t="shared" si="3"/>
        <v>13</v>
      </c>
      <c r="G224" t="s">
        <v>26</v>
      </c>
      <c r="H224">
        <v>2336.6</v>
      </c>
      <c r="I224">
        <v>0.393831</v>
      </c>
      <c r="J224">
        <v>19.5539</v>
      </c>
      <c r="K224">
        <v>0.802022</v>
      </c>
      <c r="L224">
        <v>-0.0965875</v>
      </c>
      <c r="M224">
        <v>0.011988</v>
      </c>
      <c r="N224">
        <v>30.7434</v>
      </c>
      <c r="O224">
        <v>0.0778498</v>
      </c>
      <c r="P224">
        <v>0.537024</v>
      </c>
      <c r="Q224">
        <v>4</v>
      </c>
      <c r="R224">
        <v>16</v>
      </c>
      <c r="S224">
        <v>812.2</v>
      </c>
      <c r="T224">
        <v>45.248</v>
      </c>
      <c r="U224">
        <v>7.89577578633334</v>
      </c>
      <c r="V224">
        <v>3.25894381490253</v>
      </c>
      <c r="W224">
        <v>6.33574468593943</v>
      </c>
      <c r="X224">
        <v>0.8824567030147524</v>
      </c>
    </row>
    <row r="225" spans="1:24" ht="12.75">
      <c r="A225" t="s">
        <v>80</v>
      </c>
      <c r="B225">
        <v>8</v>
      </c>
      <c r="C225">
        <v>23</v>
      </c>
      <c r="D225">
        <v>275</v>
      </c>
      <c r="E225">
        <v>49457</v>
      </c>
      <c r="F225">
        <f t="shared" si="3"/>
        <v>13</v>
      </c>
      <c r="G225" t="s">
        <v>26</v>
      </c>
      <c r="H225">
        <v>1300.49</v>
      </c>
      <c r="I225">
        <v>-0.219727</v>
      </c>
      <c r="J225">
        <v>11.9092</v>
      </c>
      <c r="K225">
        <v>-4.58326</v>
      </c>
      <c r="L225">
        <v>-0.0136211</v>
      </c>
      <c r="M225">
        <v>-0.066163</v>
      </c>
      <c r="N225">
        <v>14.0642</v>
      </c>
      <c r="O225">
        <v>0.435549</v>
      </c>
      <c r="P225">
        <v>5.6623</v>
      </c>
      <c r="Q225">
        <v>5</v>
      </c>
      <c r="R225">
        <v>16</v>
      </c>
      <c r="S225">
        <v>817.3</v>
      </c>
      <c r="T225">
        <v>44.444</v>
      </c>
      <c r="U225">
        <v>12.6993482494289</v>
      </c>
      <c r="V225">
        <v>8.38468857484768</v>
      </c>
      <c r="W225">
        <v>8.02830974609948</v>
      </c>
      <c r="X225">
        <v>0.876698590984305</v>
      </c>
    </row>
    <row r="226" spans="1:24" ht="12.75">
      <c r="A226" t="s">
        <v>80</v>
      </c>
      <c r="B226">
        <v>8</v>
      </c>
      <c r="C226">
        <v>23</v>
      </c>
      <c r="D226">
        <v>287</v>
      </c>
      <c r="E226">
        <v>49563</v>
      </c>
      <c r="F226">
        <f t="shared" si="3"/>
        <v>13</v>
      </c>
      <c r="G226" t="s">
        <v>26</v>
      </c>
      <c r="H226">
        <v>790.739</v>
      </c>
      <c r="I226">
        <v>2.70503</v>
      </c>
      <c r="J226">
        <v>16.2391</v>
      </c>
      <c r="K226">
        <v>-5.18032</v>
      </c>
      <c r="L226">
        <v>-0.220484</v>
      </c>
      <c r="M226">
        <v>0.00450365</v>
      </c>
      <c r="N226">
        <v>17.7564</v>
      </c>
      <c r="O226">
        <v>0.377671</v>
      </c>
      <c r="P226">
        <v>2.81958</v>
      </c>
      <c r="Q226">
        <v>6</v>
      </c>
      <c r="R226">
        <v>10</v>
      </c>
      <c r="S226">
        <v>820.6</v>
      </c>
      <c r="T226">
        <v>41.614</v>
      </c>
      <c r="U226">
        <v>16.4888184573321</v>
      </c>
      <c r="V226">
        <v>14.2916878152932</v>
      </c>
      <c r="W226">
        <v>11.0296784454157</v>
      </c>
      <c r="X226">
        <v>0.8928989289892902</v>
      </c>
    </row>
    <row r="227" spans="1:24" ht="12.75">
      <c r="A227" t="s">
        <v>80</v>
      </c>
      <c r="B227">
        <v>8</v>
      </c>
      <c r="C227">
        <v>23</v>
      </c>
      <c r="D227">
        <v>273</v>
      </c>
      <c r="E227">
        <v>52994</v>
      </c>
      <c r="F227">
        <f t="shared" si="3"/>
        <v>14</v>
      </c>
      <c r="G227" t="s">
        <v>27</v>
      </c>
      <c r="H227">
        <v>3788.53</v>
      </c>
      <c r="I227">
        <v>-0.017921</v>
      </c>
      <c r="J227">
        <v>21.284</v>
      </c>
      <c r="K227">
        <v>2.29993</v>
      </c>
      <c r="L227">
        <v>-0.133245</v>
      </c>
      <c r="M227">
        <v>-0.034401</v>
      </c>
      <c r="N227">
        <v>9.42876</v>
      </c>
      <c r="O227">
        <v>0.940146</v>
      </c>
      <c r="P227">
        <v>-0.413123</v>
      </c>
      <c r="Q227">
        <v>7</v>
      </c>
      <c r="R227">
        <v>15</v>
      </c>
      <c r="S227">
        <v>825.6</v>
      </c>
      <c r="T227">
        <v>22.708</v>
      </c>
      <c r="U227">
        <v>1.94251873486311</v>
      </c>
      <c r="V227">
        <v>-26.4854290539575</v>
      </c>
      <c r="W227">
        <v>0.702364303730308</v>
      </c>
      <c r="X227">
        <v>0.8799077671436254</v>
      </c>
    </row>
    <row r="228" spans="1:24" ht="12.75">
      <c r="A228" t="s">
        <v>80</v>
      </c>
      <c r="B228">
        <v>8</v>
      </c>
      <c r="C228">
        <v>23</v>
      </c>
      <c r="D228">
        <v>276</v>
      </c>
      <c r="E228">
        <v>53226</v>
      </c>
      <c r="F228">
        <f t="shared" si="3"/>
        <v>14</v>
      </c>
      <c r="G228" t="s">
        <v>27</v>
      </c>
      <c r="H228">
        <v>2573.83</v>
      </c>
      <c r="I228">
        <v>-0.118438</v>
      </c>
      <c r="J228">
        <v>37.6907</v>
      </c>
      <c r="K228">
        <v>1.01567</v>
      </c>
      <c r="L228">
        <v>-0.107699</v>
      </c>
      <c r="M228">
        <v>0.00685045</v>
      </c>
      <c r="N228">
        <v>20.6921</v>
      </c>
      <c r="O228">
        <v>0.0947131</v>
      </c>
      <c r="P228">
        <v>-0.690548</v>
      </c>
      <c r="Q228">
        <v>8</v>
      </c>
      <c r="R228">
        <v>15</v>
      </c>
      <c r="S228">
        <v>837.4</v>
      </c>
      <c r="T228">
        <v>26.821</v>
      </c>
      <c r="U228">
        <v>5.56087728030518</v>
      </c>
      <c r="V228">
        <v>-18.8358016903062</v>
      </c>
      <c r="W228">
        <v>1.26276990481043</v>
      </c>
      <c r="X228">
        <v>0.8830254795985027</v>
      </c>
    </row>
    <row r="229" spans="1:24" ht="12.75">
      <c r="A229" t="s">
        <v>80</v>
      </c>
      <c r="B229">
        <v>8</v>
      </c>
      <c r="C229">
        <v>23</v>
      </c>
      <c r="D229">
        <v>283</v>
      </c>
      <c r="E229">
        <v>53490</v>
      </c>
      <c r="F229">
        <f t="shared" si="3"/>
        <v>14</v>
      </c>
      <c r="G229" t="s">
        <v>27</v>
      </c>
      <c r="H229">
        <v>886.2</v>
      </c>
      <c r="I229">
        <v>0.397531</v>
      </c>
      <c r="J229">
        <v>21.4775</v>
      </c>
      <c r="K229">
        <v>0.879625</v>
      </c>
      <c r="L229">
        <v>-0.118882</v>
      </c>
      <c r="M229">
        <v>-0.0763602</v>
      </c>
      <c r="N229">
        <v>24.6353</v>
      </c>
      <c r="O229">
        <v>0.557279</v>
      </c>
      <c r="P229">
        <v>-0.442411</v>
      </c>
      <c r="Q229">
        <v>10</v>
      </c>
      <c r="R229">
        <v>14</v>
      </c>
      <c r="S229">
        <v>848.3</v>
      </c>
      <c r="T229">
        <v>24.396</v>
      </c>
      <c r="U229">
        <v>15.4393900402924</v>
      </c>
      <c r="V229">
        <v>6.31267442312732</v>
      </c>
      <c r="W229">
        <v>6.57593305731876</v>
      </c>
      <c r="X229">
        <v>0.882090218847699</v>
      </c>
    </row>
    <row r="230" spans="1:24" ht="12.75">
      <c r="A230" t="s">
        <v>81</v>
      </c>
      <c r="B230">
        <v>8</v>
      </c>
      <c r="C230">
        <v>23</v>
      </c>
      <c r="D230">
        <v>279</v>
      </c>
      <c r="E230">
        <v>64477</v>
      </c>
      <c r="F230">
        <f t="shared" si="3"/>
        <v>17</v>
      </c>
      <c r="G230" t="s">
        <v>28</v>
      </c>
      <c r="H230">
        <v>4804.61</v>
      </c>
      <c r="I230">
        <v>0.341769</v>
      </c>
      <c r="J230">
        <v>22.4372</v>
      </c>
      <c r="K230">
        <v>-1.60218</v>
      </c>
      <c r="L230">
        <v>-0.154098</v>
      </c>
      <c r="M230">
        <v>-0.107662</v>
      </c>
      <c r="N230">
        <v>27.5551</v>
      </c>
      <c r="O230">
        <v>-0.00826142</v>
      </c>
      <c r="P230">
        <v>-0.0844609</v>
      </c>
      <c r="Q230">
        <v>11</v>
      </c>
      <c r="R230">
        <v>2</v>
      </c>
      <c r="S230">
        <v>830.6</v>
      </c>
      <c r="T230">
        <v>31.043</v>
      </c>
      <c r="U230">
        <v>-4.30680817845941</v>
      </c>
      <c r="V230">
        <v>-30.3703908285428</v>
      </c>
      <c r="W230">
        <v>0.562196216398437</v>
      </c>
      <c r="X230">
        <v>0.8835186080231997</v>
      </c>
    </row>
    <row r="231" spans="1:24" ht="12.75">
      <c r="A231" t="s">
        <v>81</v>
      </c>
      <c r="B231">
        <v>8</v>
      </c>
      <c r="C231">
        <v>23</v>
      </c>
      <c r="D231">
        <v>278</v>
      </c>
      <c r="E231">
        <v>64774</v>
      </c>
      <c r="F231">
        <f t="shared" si="3"/>
        <v>17</v>
      </c>
      <c r="G231" t="s">
        <v>28</v>
      </c>
      <c r="H231">
        <v>3728.51</v>
      </c>
      <c r="I231">
        <v>0.493165</v>
      </c>
      <c r="J231">
        <v>32.9476</v>
      </c>
      <c r="K231">
        <v>12.6136</v>
      </c>
      <c r="L231">
        <v>-0.142742</v>
      </c>
      <c r="M231">
        <v>-0.0555665</v>
      </c>
      <c r="N231">
        <v>10.7915</v>
      </c>
      <c r="O231">
        <v>-0.606304</v>
      </c>
      <c r="P231">
        <v>-0.119351</v>
      </c>
      <c r="Q231">
        <v>12</v>
      </c>
      <c r="R231">
        <v>13</v>
      </c>
      <c r="S231">
        <v>830.7</v>
      </c>
      <c r="T231">
        <v>16.754</v>
      </c>
      <c r="U231">
        <v>1.74733256579745</v>
      </c>
      <c r="V231">
        <v>-31.1300065208967</v>
      </c>
      <c r="W231">
        <v>0.459717000774486</v>
      </c>
      <c r="X231">
        <v>0.8744135466832383</v>
      </c>
    </row>
    <row r="232" spans="1:24" ht="12.75">
      <c r="A232" t="s">
        <v>81</v>
      </c>
      <c r="B232">
        <v>8</v>
      </c>
      <c r="C232">
        <v>23</v>
      </c>
      <c r="D232">
        <v>281</v>
      </c>
      <c r="E232">
        <v>64950</v>
      </c>
      <c r="F232">
        <f t="shared" si="3"/>
        <v>18</v>
      </c>
      <c r="G232" t="s">
        <v>28</v>
      </c>
      <c r="H232">
        <v>2270.29</v>
      </c>
      <c r="I232">
        <v>0.340056</v>
      </c>
      <c r="J232">
        <v>30.6607</v>
      </c>
      <c r="K232">
        <v>2.29651</v>
      </c>
      <c r="L232">
        <v>-0.10063</v>
      </c>
      <c r="M232">
        <v>0.148651</v>
      </c>
      <c r="N232">
        <v>12.535</v>
      </c>
      <c r="O232">
        <v>0.516957</v>
      </c>
      <c r="P232">
        <v>-0.231567</v>
      </c>
      <c r="Q232">
        <v>13</v>
      </c>
      <c r="R232">
        <v>12</v>
      </c>
      <c r="S232">
        <v>823.2</v>
      </c>
      <c r="T232">
        <v>22.992</v>
      </c>
      <c r="U232">
        <v>5.9907683765405</v>
      </c>
      <c r="V232">
        <v>0.0284455769896791</v>
      </c>
      <c r="W232">
        <v>5.06991747754621</v>
      </c>
      <c r="X232">
        <v>0.8883484413000231</v>
      </c>
    </row>
    <row r="233" spans="1:24" ht="12.75">
      <c r="A233" t="s">
        <v>81</v>
      </c>
      <c r="B233">
        <v>8</v>
      </c>
      <c r="C233">
        <v>23</v>
      </c>
      <c r="D233">
        <v>280</v>
      </c>
      <c r="E233">
        <v>65069</v>
      </c>
      <c r="F233">
        <f t="shared" si="3"/>
        <v>18</v>
      </c>
      <c r="G233" t="s">
        <v>28</v>
      </c>
      <c r="H233">
        <v>1451.32</v>
      </c>
      <c r="I233">
        <v>0.246302</v>
      </c>
      <c r="J233">
        <v>23.7768</v>
      </c>
      <c r="K233">
        <v>5.22472</v>
      </c>
      <c r="L233">
        <v>-0.0668492</v>
      </c>
      <c r="M233">
        <v>-0.0516456</v>
      </c>
      <c r="N233">
        <v>14.5143</v>
      </c>
      <c r="O233">
        <v>-0.379795</v>
      </c>
      <c r="P233">
        <v>0.134083</v>
      </c>
      <c r="Q233">
        <v>14</v>
      </c>
      <c r="R233">
        <v>11</v>
      </c>
      <c r="S233">
        <v>829</v>
      </c>
      <c r="T233">
        <v>35.675</v>
      </c>
      <c r="U233">
        <v>12.4075659241323</v>
      </c>
      <c r="V233">
        <v>8.73836589594828</v>
      </c>
      <c r="W233">
        <v>8.29642587733638</v>
      </c>
      <c r="X233">
        <v>0.8794488045263736</v>
      </c>
    </row>
    <row r="234" spans="1:24" ht="12.75">
      <c r="A234" t="s">
        <v>81</v>
      </c>
      <c r="B234">
        <v>8</v>
      </c>
      <c r="C234">
        <v>23</v>
      </c>
      <c r="D234">
        <v>285</v>
      </c>
      <c r="E234">
        <v>65690</v>
      </c>
      <c r="F234">
        <f t="shared" si="3"/>
        <v>18</v>
      </c>
      <c r="G234" t="s">
        <v>28</v>
      </c>
      <c r="H234">
        <v>1108.9</v>
      </c>
      <c r="I234">
        <v>0.988319</v>
      </c>
      <c r="J234">
        <v>33.7756</v>
      </c>
      <c r="K234">
        <v>-3.79766</v>
      </c>
      <c r="L234">
        <v>-0.148994</v>
      </c>
      <c r="M234">
        <v>0.0571495</v>
      </c>
      <c r="N234">
        <v>19.914</v>
      </c>
      <c r="O234">
        <v>0.0479301</v>
      </c>
      <c r="P234">
        <v>0.23757</v>
      </c>
      <c r="Q234">
        <v>15</v>
      </c>
      <c r="R234">
        <v>13</v>
      </c>
      <c r="S234">
        <v>852.1</v>
      </c>
      <c r="T234">
        <v>67.695</v>
      </c>
      <c r="U234">
        <v>16.8118559888144</v>
      </c>
      <c r="V234">
        <v>9.63974133945815</v>
      </c>
      <c r="W234">
        <v>8.38497743605107</v>
      </c>
      <c r="X234">
        <v>0.8922970877132517</v>
      </c>
    </row>
    <row r="235" spans="1:24" ht="12.75">
      <c r="A235" t="s">
        <v>81</v>
      </c>
      <c r="B235">
        <v>8</v>
      </c>
      <c r="C235">
        <v>23</v>
      </c>
      <c r="D235">
        <v>284</v>
      </c>
      <c r="E235">
        <v>65804</v>
      </c>
      <c r="F235">
        <f t="shared" si="3"/>
        <v>18</v>
      </c>
      <c r="G235" t="s">
        <v>28</v>
      </c>
      <c r="H235">
        <v>769.593</v>
      </c>
      <c r="I235">
        <v>-0.248244</v>
      </c>
      <c r="J235">
        <v>28.529</v>
      </c>
      <c r="K235">
        <v>6.48656</v>
      </c>
      <c r="L235">
        <v>-0.0678384</v>
      </c>
      <c r="M235">
        <v>-0.0431578</v>
      </c>
      <c r="N235">
        <v>27.3362</v>
      </c>
      <c r="O235">
        <v>0.178393</v>
      </c>
      <c r="P235">
        <v>2.54606</v>
      </c>
      <c r="Q235">
        <v>16</v>
      </c>
      <c r="R235">
        <v>12</v>
      </c>
      <c r="S235">
        <v>861.5</v>
      </c>
      <c r="T235">
        <v>22.59</v>
      </c>
      <c r="U235">
        <v>20.2942764575752</v>
      </c>
      <c r="V235">
        <v>10.8325766288974</v>
      </c>
      <c r="W235">
        <v>8.72890291697071</v>
      </c>
      <c r="X235">
        <v>0.8858563212788753</v>
      </c>
    </row>
    <row r="236" spans="1:24" ht="12.75">
      <c r="A236" t="s">
        <v>82</v>
      </c>
      <c r="B236">
        <v>8</v>
      </c>
      <c r="C236">
        <v>23</v>
      </c>
      <c r="D236">
        <v>316</v>
      </c>
      <c r="E236">
        <v>77118</v>
      </c>
      <c r="F236">
        <f t="shared" si="3"/>
        <v>21</v>
      </c>
      <c r="G236" t="s">
        <v>29</v>
      </c>
      <c r="H236">
        <v>4707.58</v>
      </c>
      <c r="I236">
        <v>0.111818</v>
      </c>
      <c r="J236">
        <v>21.9954</v>
      </c>
      <c r="K236">
        <v>2.32881</v>
      </c>
      <c r="L236">
        <v>-0.180743</v>
      </c>
      <c r="M236">
        <v>0.00270495</v>
      </c>
      <c r="N236">
        <v>25.7357</v>
      </c>
      <c r="O236">
        <v>0.944458</v>
      </c>
      <c r="P236">
        <v>-0.00104511</v>
      </c>
      <c r="Q236">
        <v>1</v>
      </c>
      <c r="R236">
        <v>7</v>
      </c>
      <c r="S236">
        <v>825.8</v>
      </c>
      <c r="T236">
        <v>-3.376</v>
      </c>
      <c r="U236">
        <v>-2.74794641120138</v>
      </c>
      <c r="V236">
        <v>-29.7011777015131</v>
      </c>
      <c r="W236">
        <v>0.584135028335369</v>
      </c>
      <c r="X236">
        <v>0.8764400921658981</v>
      </c>
    </row>
    <row r="237" spans="1:24" ht="12.75">
      <c r="A237" t="s">
        <v>82</v>
      </c>
      <c r="B237">
        <v>8</v>
      </c>
      <c r="C237">
        <v>23</v>
      </c>
      <c r="D237">
        <v>320</v>
      </c>
      <c r="E237">
        <v>77255</v>
      </c>
      <c r="F237">
        <f t="shared" si="3"/>
        <v>21</v>
      </c>
      <c r="G237" t="s">
        <v>29</v>
      </c>
      <c r="H237">
        <v>3932.24</v>
      </c>
      <c r="I237">
        <v>0.259185</v>
      </c>
      <c r="J237">
        <v>18.3905</v>
      </c>
      <c r="K237">
        <v>-4.07362</v>
      </c>
      <c r="L237">
        <v>-0.169596</v>
      </c>
      <c r="M237">
        <v>-0.00357807</v>
      </c>
      <c r="N237">
        <v>25.338</v>
      </c>
      <c r="O237">
        <v>0.164809</v>
      </c>
      <c r="P237">
        <v>0.113498</v>
      </c>
      <c r="Q237">
        <v>2</v>
      </c>
      <c r="R237">
        <v>6</v>
      </c>
      <c r="S237">
        <v>789.5</v>
      </c>
      <c r="T237">
        <v>1.692</v>
      </c>
      <c r="U237">
        <v>2.13503062036816</v>
      </c>
      <c r="V237">
        <v>-30.5237639841059</v>
      </c>
      <c r="W237">
        <v>0.491777903533759</v>
      </c>
      <c r="X237">
        <v>0.8693273439299698</v>
      </c>
    </row>
    <row r="238" spans="1:24" ht="12.75">
      <c r="A238" t="s">
        <v>82</v>
      </c>
      <c r="B238">
        <v>8</v>
      </c>
      <c r="C238">
        <v>23</v>
      </c>
      <c r="D238">
        <v>307</v>
      </c>
      <c r="E238">
        <v>77373</v>
      </c>
      <c r="F238">
        <f t="shared" si="3"/>
        <v>21</v>
      </c>
      <c r="G238" t="s">
        <v>29</v>
      </c>
      <c r="H238">
        <v>3352.27</v>
      </c>
      <c r="I238">
        <v>0.673635</v>
      </c>
      <c r="J238">
        <v>12.6049</v>
      </c>
      <c r="K238">
        <v>-13.0435</v>
      </c>
      <c r="L238">
        <v>-0.181304</v>
      </c>
      <c r="M238">
        <v>-0.106529</v>
      </c>
      <c r="N238">
        <v>12.1398</v>
      </c>
      <c r="O238">
        <v>-0.184235</v>
      </c>
      <c r="P238">
        <v>-0.156059</v>
      </c>
      <c r="Q238">
        <v>3</v>
      </c>
      <c r="R238">
        <v>14</v>
      </c>
      <c r="S238">
        <v>796.1</v>
      </c>
      <c r="T238">
        <v>10.275</v>
      </c>
      <c r="U238">
        <v>4.78812484177197</v>
      </c>
      <c r="V238">
        <v>-30.2932598717764</v>
      </c>
      <c r="W238">
        <v>0.468596034642844</v>
      </c>
      <c r="X238">
        <v>0.8716430408517264</v>
      </c>
    </row>
    <row r="239" spans="1:24" ht="12.75">
      <c r="A239" t="s">
        <v>82</v>
      </c>
      <c r="B239">
        <v>8</v>
      </c>
      <c r="C239">
        <v>23</v>
      </c>
      <c r="D239">
        <v>312</v>
      </c>
      <c r="E239">
        <v>77500</v>
      </c>
      <c r="F239">
        <f t="shared" si="3"/>
        <v>21</v>
      </c>
      <c r="G239" t="s">
        <v>29</v>
      </c>
      <c r="H239">
        <v>2744.88</v>
      </c>
      <c r="I239">
        <v>1.27708</v>
      </c>
      <c r="J239">
        <v>11.0047</v>
      </c>
      <c r="K239">
        <v>-7.20689</v>
      </c>
      <c r="L239">
        <v>-0.152311</v>
      </c>
      <c r="M239">
        <v>0.0706718</v>
      </c>
      <c r="N239">
        <v>19.3914</v>
      </c>
      <c r="O239">
        <v>0.216473</v>
      </c>
      <c r="P239">
        <v>0.118865</v>
      </c>
      <c r="Q239">
        <v>4</v>
      </c>
      <c r="R239">
        <v>15</v>
      </c>
      <c r="S239">
        <v>796.3</v>
      </c>
      <c r="T239">
        <v>10.532</v>
      </c>
      <c r="U239">
        <v>5.55348603481896</v>
      </c>
      <c r="V239">
        <v>-4.17211171417596</v>
      </c>
      <c r="W239">
        <v>4.23218117343226</v>
      </c>
      <c r="X239">
        <v>0.8751491595922412</v>
      </c>
    </row>
    <row r="240" spans="1:24" ht="12.75">
      <c r="A240" t="s">
        <v>82</v>
      </c>
      <c r="B240">
        <v>8</v>
      </c>
      <c r="C240">
        <v>23</v>
      </c>
      <c r="D240">
        <v>305</v>
      </c>
      <c r="E240">
        <v>77604</v>
      </c>
      <c r="F240">
        <f t="shared" si="3"/>
        <v>21</v>
      </c>
      <c r="G240" t="s">
        <v>29</v>
      </c>
      <c r="H240">
        <v>2260.14</v>
      </c>
      <c r="I240">
        <v>0.398287</v>
      </c>
      <c r="J240">
        <v>21.8306</v>
      </c>
      <c r="K240">
        <v>0.467948</v>
      </c>
      <c r="L240">
        <v>-0.121362</v>
      </c>
      <c r="M240">
        <v>-0.0586956</v>
      </c>
      <c r="N240">
        <v>13.5579</v>
      </c>
      <c r="O240">
        <v>0.124084</v>
      </c>
      <c r="P240">
        <v>-0.230717</v>
      </c>
      <c r="Q240">
        <v>5</v>
      </c>
      <c r="R240">
        <v>9</v>
      </c>
      <c r="S240">
        <v>791.8</v>
      </c>
      <c r="T240">
        <v>16.5</v>
      </c>
      <c r="U240">
        <v>7.83663371199408</v>
      </c>
      <c r="V240">
        <v>4.79393746486988</v>
      </c>
      <c r="W240">
        <v>6.86472758863328</v>
      </c>
      <c r="X240">
        <v>0.8751161350263239</v>
      </c>
    </row>
    <row r="241" spans="1:24" ht="12.75">
      <c r="A241" t="s">
        <v>82</v>
      </c>
      <c r="B241">
        <v>8</v>
      </c>
      <c r="C241">
        <v>23</v>
      </c>
      <c r="D241">
        <v>315</v>
      </c>
      <c r="E241">
        <v>77709</v>
      </c>
      <c r="F241">
        <f t="shared" si="3"/>
        <v>21</v>
      </c>
      <c r="G241" t="s">
        <v>29</v>
      </c>
      <c r="H241">
        <v>1764.33</v>
      </c>
      <c r="I241">
        <v>-0.398274</v>
      </c>
      <c r="J241">
        <v>20.7965</v>
      </c>
      <c r="K241">
        <v>4.15601</v>
      </c>
      <c r="L241">
        <v>-0.12299</v>
      </c>
      <c r="M241">
        <v>-0.0228866</v>
      </c>
      <c r="N241">
        <v>15.3179</v>
      </c>
      <c r="O241">
        <v>0.443038</v>
      </c>
      <c r="P241">
        <v>0.267675</v>
      </c>
      <c r="Q241">
        <v>6</v>
      </c>
      <c r="R241">
        <v>11</v>
      </c>
      <c r="S241">
        <v>793.5</v>
      </c>
      <c r="T241">
        <v>6.82</v>
      </c>
      <c r="U241">
        <v>11.6356438147809</v>
      </c>
      <c r="V241">
        <v>8.52994226736106</v>
      </c>
      <c r="W241">
        <v>8.36124465898411</v>
      </c>
      <c r="X241">
        <v>0.8745878719585997</v>
      </c>
    </row>
    <row r="242" spans="1:24" ht="12.75">
      <c r="A242" t="s">
        <v>82</v>
      </c>
      <c r="B242">
        <v>8</v>
      </c>
      <c r="C242">
        <v>23</v>
      </c>
      <c r="D242">
        <v>309</v>
      </c>
      <c r="E242">
        <v>77819</v>
      </c>
      <c r="F242">
        <f t="shared" si="3"/>
        <v>21</v>
      </c>
      <c r="G242" t="s">
        <v>29</v>
      </c>
      <c r="H242">
        <v>1240.48</v>
      </c>
      <c r="I242">
        <v>-1.02941</v>
      </c>
      <c r="J242">
        <v>31.9917</v>
      </c>
      <c r="K242">
        <v>-1.5744</v>
      </c>
      <c r="L242">
        <v>-0.141958</v>
      </c>
      <c r="M242">
        <v>-0.128287</v>
      </c>
      <c r="N242">
        <v>-2.12314</v>
      </c>
      <c r="O242">
        <v>-0.430117</v>
      </c>
      <c r="P242">
        <v>3.87651</v>
      </c>
      <c r="Q242">
        <v>7</v>
      </c>
      <c r="R242">
        <v>14</v>
      </c>
      <c r="S242">
        <v>799.5</v>
      </c>
      <c r="T242">
        <v>-10.676</v>
      </c>
      <c r="U242">
        <v>16.513036299668</v>
      </c>
      <c r="V242">
        <v>9.79221928522478</v>
      </c>
      <c r="W242">
        <v>8.55485745112258</v>
      </c>
      <c r="X242">
        <v>0.9236748495893901</v>
      </c>
    </row>
    <row r="243" spans="1:24" ht="12.75">
      <c r="A243" t="s">
        <v>82</v>
      </c>
      <c r="B243">
        <v>8</v>
      </c>
      <c r="C243">
        <v>23</v>
      </c>
      <c r="D243">
        <v>319</v>
      </c>
      <c r="E243">
        <v>77935</v>
      </c>
      <c r="F243">
        <f t="shared" si="3"/>
        <v>21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8</v>
      </c>
      <c r="R243">
        <v>16</v>
      </c>
      <c r="S243">
        <v>796.1</v>
      </c>
      <c r="T243">
        <v>-2.072</v>
      </c>
      <c r="U243">
        <v>20.8246888133926</v>
      </c>
      <c r="V243">
        <v>11.0124381976015</v>
      </c>
      <c r="W243">
        <v>8.82281576844334</v>
      </c>
      <c r="X243">
        <v>0.9639918646574838</v>
      </c>
    </row>
    <row r="244" spans="1:24" ht="12.75">
      <c r="A244" t="s">
        <v>82</v>
      </c>
      <c r="B244">
        <v>8</v>
      </c>
      <c r="C244">
        <v>23</v>
      </c>
      <c r="D244">
        <v>310</v>
      </c>
      <c r="E244">
        <v>80019</v>
      </c>
      <c r="F244">
        <f t="shared" si="3"/>
        <v>22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9</v>
      </c>
      <c r="R244">
        <v>15</v>
      </c>
      <c r="S244">
        <v>831.2</v>
      </c>
      <c r="T244">
        <v>18.842</v>
      </c>
      <c r="U244">
        <v>1.8861078063815</v>
      </c>
      <c r="V244">
        <v>-10.324730214863</v>
      </c>
      <c r="W244">
        <v>2.73529736101729</v>
      </c>
      <c r="X244">
        <v>0.937318936002107</v>
      </c>
    </row>
    <row r="245" spans="1:24" ht="12.75">
      <c r="A245" t="s">
        <v>82</v>
      </c>
      <c r="B245">
        <v>8</v>
      </c>
      <c r="C245">
        <v>23</v>
      </c>
      <c r="D245">
        <v>318</v>
      </c>
      <c r="E245">
        <v>80273</v>
      </c>
      <c r="F245">
        <f t="shared" si="3"/>
        <v>22</v>
      </c>
      <c r="G245" t="s">
        <v>30</v>
      </c>
      <c r="H245">
        <v>2258.69</v>
      </c>
      <c r="I245">
        <v>-1.79352</v>
      </c>
      <c r="J245">
        <v>27.9676</v>
      </c>
      <c r="K245">
        <v>8.44392</v>
      </c>
      <c r="L245">
        <v>-0.0561505</v>
      </c>
      <c r="M245">
        <v>-0.292369</v>
      </c>
      <c r="N245">
        <v>6.35237</v>
      </c>
      <c r="O245">
        <v>1.30083</v>
      </c>
      <c r="P245">
        <v>0.335115</v>
      </c>
      <c r="Q245">
        <v>10</v>
      </c>
      <c r="R245">
        <v>10</v>
      </c>
      <c r="S245">
        <v>832.9</v>
      </c>
      <c r="T245">
        <v>29.643</v>
      </c>
      <c r="U245">
        <v>7.36813273795312</v>
      </c>
      <c r="V245">
        <v>0.0207212818498371</v>
      </c>
      <c r="W245">
        <v>5.45339233705069</v>
      </c>
      <c r="X245">
        <v>0.8805195663670013</v>
      </c>
    </row>
    <row r="246" spans="1:24" ht="12.75">
      <c r="A246" t="s">
        <v>82</v>
      </c>
      <c r="B246">
        <v>8</v>
      </c>
      <c r="C246">
        <v>23</v>
      </c>
      <c r="D246">
        <v>308</v>
      </c>
      <c r="E246">
        <v>80412</v>
      </c>
      <c r="F246">
        <f t="shared" si="3"/>
        <v>22</v>
      </c>
      <c r="G246" t="s">
        <v>30</v>
      </c>
      <c r="H246">
        <v>1357.5</v>
      </c>
      <c r="I246">
        <v>0.799037</v>
      </c>
      <c r="J246">
        <v>16.026</v>
      </c>
      <c r="K246">
        <v>3.51923</v>
      </c>
      <c r="L246">
        <v>-0.220755</v>
      </c>
      <c r="M246">
        <v>-0.0823296</v>
      </c>
      <c r="N246">
        <v>11.6758</v>
      </c>
      <c r="O246">
        <v>0.235564</v>
      </c>
      <c r="P246">
        <v>0.492332</v>
      </c>
      <c r="Q246">
        <v>11</v>
      </c>
      <c r="R246">
        <v>12</v>
      </c>
      <c r="S246">
        <v>831.8</v>
      </c>
      <c r="T246">
        <v>34.176</v>
      </c>
      <c r="U246">
        <v>15.1557138170327</v>
      </c>
      <c r="V246">
        <v>5.8023116773911</v>
      </c>
      <c r="W246">
        <v>6.59719778850954</v>
      </c>
      <c r="X246">
        <v>0.8805204264053507</v>
      </c>
    </row>
    <row r="247" spans="1:24" ht="12.75">
      <c r="A247" t="s">
        <v>82</v>
      </c>
      <c r="B247">
        <v>8</v>
      </c>
      <c r="C247">
        <v>23</v>
      </c>
      <c r="D247">
        <v>314</v>
      </c>
      <c r="E247">
        <v>80515</v>
      </c>
      <c r="F247">
        <f t="shared" si="3"/>
        <v>22</v>
      </c>
      <c r="G247" t="s">
        <v>30</v>
      </c>
      <c r="H247">
        <v>925.35</v>
      </c>
      <c r="I247">
        <v>0.288067</v>
      </c>
      <c r="J247">
        <v>14.6438</v>
      </c>
      <c r="K247">
        <v>-2.96708</v>
      </c>
      <c r="L247">
        <v>-0.217607</v>
      </c>
      <c r="M247">
        <v>-0.0932065</v>
      </c>
      <c r="N247">
        <v>11.7593</v>
      </c>
      <c r="O247">
        <v>0.186973</v>
      </c>
      <c r="P247">
        <v>-0.0424232</v>
      </c>
      <c r="Q247">
        <v>12</v>
      </c>
      <c r="R247">
        <v>13</v>
      </c>
      <c r="S247">
        <v>835.5</v>
      </c>
      <c r="T247">
        <v>42.533</v>
      </c>
      <c r="U247">
        <v>19.3764682956983</v>
      </c>
      <c r="V247">
        <v>6.59893297297259</v>
      </c>
      <c r="W247">
        <v>6.62582513756305</v>
      </c>
      <c r="X247">
        <v>0.8807027486540099</v>
      </c>
    </row>
    <row r="248" spans="1:24" ht="12.75">
      <c r="A248" t="s">
        <v>82</v>
      </c>
      <c r="B248">
        <v>8</v>
      </c>
      <c r="C248">
        <v>23</v>
      </c>
      <c r="D248">
        <v>311</v>
      </c>
      <c r="E248">
        <v>81295</v>
      </c>
      <c r="F248">
        <f t="shared" si="3"/>
        <v>22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13</v>
      </c>
      <c r="R248">
        <v>16</v>
      </c>
      <c r="S248">
        <v>831</v>
      </c>
      <c r="T248">
        <v>19.084</v>
      </c>
      <c r="U248">
        <v>17.298844137693</v>
      </c>
      <c r="V248">
        <v>4.66611946289363</v>
      </c>
      <c r="W248">
        <v>5.90322164557216</v>
      </c>
      <c r="X248">
        <v>0.8774758331643345</v>
      </c>
    </row>
    <row r="249" spans="1:24" ht="12.75">
      <c r="A249" t="s">
        <v>82</v>
      </c>
      <c r="B249">
        <v>8</v>
      </c>
      <c r="C249">
        <v>23</v>
      </c>
      <c r="D249">
        <v>313</v>
      </c>
      <c r="E249">
        <v>81399</v>
      </c>
      <c r="F249">
        <f t="shared" si="3"/>
        <v>22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14</v>
      </c>
      <c r="R249">
        <v>8</v>
      </c>
      <c r="S249">
        <v>791.8</v>
      </c>
      <c r="T249">
        <v>35.754</v>
      </c>
      <c r="U249">
        <v>11.298090068455</v>
      </c>
      <c r="V249">
        <v>3.78467783733041</v>
      </c>
      <c r="W249">
        <v>6.0679800422937</v>
      </c>
      <c r="X249">
        <v>0.8826017800940814</v>
      </c>
    </row>
    <row r="250" spans="1:24" ht="12.75">
      <c r="A250" t="s">
        <v>82</v>
      </c>
      <c r="B250">
        <v>8</v>
      </c>
      <c r="C250">
        <v>23</v>
      </c>
      <c r="D250">
        <v>306</v>
      </c>
      <c r="E250">
        <v>81655</v>
      </c>
      <c r="F250">
        <f t="shared" si="3"/>
        <v>22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15</v>
      </c>
      <c r="R250">
        <v>4</v>
      </c>
      <c r="S250">
        <v>874.1</v>
      </c>
      <c r="T250">
        <v>47.343</v>
      </c>
      <c r="U250">
        <v>2.4596260737205</v>
      </c>
      <c r="V250">
        <v>-16.811724535202</v>
      </c>
      <c r="W250">
        <v>1.63226784697635</v>
      </c>
      <c r="X250">
        <v>0.8885715901379786</v>
      </c>
    </row>
    <row r="251" spans="1:24" ht="12.75">
      <c r="A251" t="s">
        <v>83</v>
      </c>
      <c r="B251">
        <v>8</v>
      </c>
      <c r="C251">
        <v>24</v>
      </c>
      <c r="D251">
        <v>261</v>
      </c>
      <c r="E251">
        <v>48047</v>
      </c>
      <c r="F251">
        <f t="shared" si="3"/>
        <v>13</v>
      </c>
      <c r="G251" t="s">
        <v>31</v>
      </c>
      <c r="H251">
        <v>7790.71</v>
      </c>
      <c r="I251">
        <v>-0.415602</v>
      </c>
      <c r="J251">
        <v>55.3462</v>
      </c>
      <c r="K251">
        <v>-3.98578</v>
      </c>
      <c r="L251">
        <v>-0.22478</v>
      </c>
      <c r="M251">
        <v>0.0561596</v>
      </c>
      <c r="N251">
        <v>17.7211</v>
      </c>
      <c r="O251">
        <v>0.534061</v>
      </c>
      <c r="P251">
        <v>-0.0564646</v>
      </c>
      <c r="Q251">
        <v>2</v>
      </c>
      <c r="R251">
        <v>12</v>
      </c>
      <c r="S251">
        <v>775.7</v>
      </c>
      <c r="T251">
        <v>2.844</v>
      </c>
      <c r="U251">
        <v>-28.3861050282578</v>
      </c>
      <c r="V251">
        <v>-34.5398247139614</v>
      </c>
      <c r="W251">
        <v>0.566501211087379</v>
      </c>
      <c r="X251">
        <v>0.8878866338149715</v>
      </c>
    </row>
    <row r="252" spans="1:24" ht="12.75">
      <c r="A252" t="s">
        <v>83</v>
      </c>
      <c r="B252">
        <v>8</v>
      </c>
      <c r="C252">
        <v>24</v>
      </c>
      <c r="D252">
        <v>258</v>
      </c>
      <c r="E252">
        <v>48328</v>
      </c>
      <c r="F252">
        <f t="shared" si="3"/>
        <v>13</v>
      </c>
      <c r="G252" t="s">
        <v>31</v>
      </c>
      <c r="H252">
        <v>5731.96</v>
      </c>
      <c r="I252">
        <v>0.528974</v>
      </c>
      <c r="J252">
        <v>21.2892</v>
      </c>
      <c r="K252">
        <v>-24.3362</v>
      </c>
      <c r="L252">
        <v>-0.184916</v>
      </c>
      <c r="M252">
        <v>-0.0339604</v>
      </c>
      <c r="N252">
        <v>36.2702</v>
      </c>
      <c r="O252">
        <v>0.42562</v>
      </c>
      <c r="P252">
        <v>-0.0659104</v>
      </c>
      <c r="Q252">
        <v>3</v>
      </c>
      <c r="R252">
        <v>15</v>
      </c>
      <c r="S252">
        <v>774.3</v>
      </c>
      <c r="T252">
        <v>24.325</v>
      </c>
      <c r="U252">
        <v>-11.1664931288542</v>
      </c>
      <c r="V252">
        <v>-26.2784462557997</v>
      </c>
      <c r="W252">
        <v>0.916213830049956</v>
      </c>
      <c r="X252">
        <v>0.8910471087296272</v>
      </c>
    </row>
    <row r="253" spans="1:24" ht="12.75">
      <c r="A253" t="s">
        <v>83</v>
      </c>
      <c r="B253">
        <v>8</v>
      </c>
      <c r="C253">
        <v>24</v>
      </c>
      <c r="D253">
        <v>263</v>
      </c>
      <c r="E253">
        <v>48695</v>
      </c>
      <c r="F253">
        <f t="shared" si="3"/>
        <v>13</v>
      </c>
      <c r="G253" t="s">
        <v>31</v>
      </c>
      <c r="H253">
        <v>4090.71</v>
      </c>
      <c r="I253">
        <v>0.394074</v>
      </c>
      <c r="J253">
        <v>21.2862</v>
      </c>
      <c r="K253">
        <v>-22.7915</v>
      </c>
      <c r="L253">
        <v>-0.112269</v>
      </c>
      <c r="M253">
        <v>-0.0207295</v>
      </c>
      <c r="N253">
        <v>24.5803</v>
      </c>
      <c r="O253">
        <v>-0.155429</v>
      </c>
      <c r="P253">
        <v>-0.222959</v>
      </c>
      <c r="Q253">
        <v>4</v>
      </c>
      <c r="R253">
        <v>3</v>
      </c>
      <c r="S253">
        <v>766.2</v>
      </c>
      <c r="T253">
        <v>33.76</v>
      </c>
      <c r="U253">
        <v>-0.325857995939434</v>
      </c>
      <c r="V253">
        <v>-16.2049427212424</v>
      </c>
      <c r="W253">
        <v>1.78078446567964</v>
      </c>
      <c r="X253">
        <v>0.8675515154895017</v>
      </c>
    </row>
    <row r="254" spans="1:24" ht="12.75">
      <c r="A254" t="s">
        <v>83</v>
      </c>
      <c r="B254">
        <v>8</v>
      </c>
      <c r="C254">
        <v>24</v>
      </c>
      <c r="D254">
        <v>259</v>
      </c>
      <c r="E254">
        <v>48942</v>
      </c>
      <c r="F254">
        <f t="shared" si="3"/>
        <v>13</v>
      </c>
      <c r="G254" t="s">
        <v>31</v>
      </c>
      <c r="H254">
        <v>2874.42</v>
      </c>
      <c r="I254">
        <v>0.715321</v>
      </c>
      <c r="J254">
        <v>48.0412</v>
      </c>
      <c r="K254">
        <v>-3.5029</v>
      </c>
      <c r="L254">
        <v>-0.230126</v>
      </c>
      <c r="M254">
        <v>-0.0294784</v>
      </c>
      <c r="N254">
        <v>16.0308</v>
      </c>
      <c r="O254">
        <v>-0.430114</v>
      </c>
      <c r="P254">
        <v>0.13094</v>
      </c>
      <c r="Q254">
        <v>5</v>
      </c>
      <c r="R254">
        <v>10</v>
      </c>
      <c r="S254">
        <v>770.4</v>
      </c>
      <c r="T254">
        <v>17.046</v>
      </c>
      <c r="U254">
        <v>8.11236079042739</v>
      </c>
      <c r="V254">
        <v>-9.83400793120279</v>
      </c>
      <c r="W254">
        <v>2.50904692298427</v>
      </c>
      <c r="X254">
        <v>0.8851503916594652</v>
      </c>
    </row>
    <row r="255" spans="1:24" ht="12.75">
      <c r="A255" t="s">
        <v>83</v>
      </c>
      <c r="B255">
        <v>8</v>
      </c>
      <c r="C255">
        <v>24</v>
      </c>
      <c r="D255">
        <v>264</v>
      </c>
      <c r="E255">
        <v>49129</v>
      </c>
      <c r="F255">
        <f t="shared" si="3"/>
        <v>13</v>
      </c>
      <c r="G255" t="s">
        <v>31</v>
      </c>
      <c r="H255">
        <v>1956.95</v>
      </c>
      <c r="I255">
        <v>1.15766</v>
      </c>
      <c r="J255">
        <v>32.1989</v>
      </c>
      <c r="K255">
        <v>-19.6944</v>
      </c>
      <c r="L255">
        <v>-0.444658</v>
      </c>
      <c r="M255">
        <v>-0.0567613</v>
      </c>
      <c r="N255">
        <v>14.0968</v>
      </c>
      <c r="O255">
        <v>-0.626725</v>
      </c>
      <c r="P255">
        <v>0.625094</v>
      </c>
      <c r="Q255">
        <v>6</v>
      </c>
      <c r="R255">
        <v>4</v>
      </c>
      <c r="S255">
        <v>768.3</v>
      </c>
      <c r="T255">
        <v>11.909</v>
      </c>
      <c r="U255">
        <v>12.6162551640822</v>
      </c>
      <c r="V255">
        <v>-19.3775722913631</v>
      </c>
      <c r="W255">
        <v>1.36774431249816</v>
      </c>
      <c r="X255">
        <v>0.8679582345150452</v>
      </c>
    </row>
    <row r="256" spans="1:24" ht="12.75">
      <c r="A256" t="s">
        <v>83</v>
      </c>
      <c r="B256">
        <v>8</v>
      </c>
      <c r="C256">
        <v>24</v>
      </c>
      <c r="D256">
        <v>260</v>
      </c>
      <c r="E256">
        <v>49258</v>
      </c>
      <c r="F256">
        <f t="shared" si="3"/>
        <v>13</v>
      </c>
      <c r="G256" t="s">
        <v>31</v>
      </c>
      <c r="H256">
        <v>1334.02</v>
      </c>
      <c r="I256">
        <v>0.110115</v>
      </c>
      <c r="J256">
        <v>28.1593</v>
      </c>
      <c r="K256">
        <v>-3.88712</v>
      </c>
      <c r="L256">
        <v>-0.164728</v>
      </c>
      <c r="M256">
        <v>-0.0266225</v>
      </c>
      <c r="N256">
        <v>5.48586</v>
      </c>
      <c r="O256">
        <v>-0.342021</v>
      </c>
      <c r="P256">
        <v>0.225503</v>
      </c>
      <c r="Q256">
        <v>7</v>
      </c>
      <c r="R256">
        <v>7</v>
      </c>
      <c r="S256">
        <v>832.9</v>
      </c>
      <c r="T256">
        <v>60.409</v>
      </c>
      <c r="U256">
        <v>13.1577054056905</v>
      </c>
      <c r="V256">
        <v>5.17824398852788</v>
      </c>
      <c r="W256">
        <v>6.42464678311246</v>
      </c>
      <c r="X256">
        <v>0.8988103285115578</v>
      </c>
    </row>
    <row r="257" spans="1:24" ht="12.75">
      <c r="A257" t="s">
        <v>83</v>
      </c>
      <c r="B257">
        <v>8</v>
      </c>
      <c r="C257">
        <v>24</v>
      </c>
      <c r="D257">
        <v>265</v>
      </c>
      <c r="E257">
        <v>49412</v>
      </c>
      <c r="F257">
        <f t="shared" si="3"/>
        <v>13</v>
      </c>
      <c r="G257" t="s">
        <v>31</v>
      </c>
      <c r="H257">
        <v>778.941</v>
      </c>
      <c r="I257">
        <v>0.282174</v>
      </c>
      <c r="J257">
        <v>29.9748</v>
      </c>
      <c r="K257">
        <v>-1.64683</v>
      </c>
      <c r="L257">
        <v>-0.148439</v>
      </c>
      <c r="M257">
        <v>0.387047</v>
      </c>
      <c r="N257">
        <v>16.838</v>
      </c>
      <c r="O257">
        <v>0.863904</v>
      </c>
      <c r="P257">
        <v>-0.132974</v>
      </c>
      <c r="Q257">
        <v>8</v>
      </c>
      <c r="R257">
        <v>2</v>
      </c>
      <c r="S257">
        <v>787.2</v>
      </c>
      <c r="T257">
        <v>34.424</v>
      </c>
      <c r="U257">
        <v>18.0806223255619</v>
      </c>
      <c r="V257">
        <v>4.63031783275037</v>
      </c>
      <c r="W257">
        <v>5.69078099157464</v>
      </c>
      <c r="X257">
        <v>0.8723914364827449</v>
      </c>
    </row>
    <row r="258" spans="1:24" ht="12.75">
      <c r="A258" t="s">
        <v>83</v>
      </c>
      <c r="B258">
        <v>8</v>
      </c>
      <c r="C258">
        <v>24</v>
      </c>
      <c r="D258">
        <v>270</v>
      </c>
      <c r="E258">
        <v>50510</v>
      </c>
      <c r="F258">
        <f aca="true" t="shared" si="4" ref="F258:F271">+TRUNC(E258/86400*24,0)</f>
        <v>14</v>
      </c>
      <c r="G258" t="s">
        <v>31</v>
      </c>
      <c r="H258">
        <v>338.884</v>
      </c>
      <c r="I258">
        <v>-3.3029</v>
      </c>
      <c r="J258">
        <v>34.3687</v>
      </c>
      <c r="K258">
        <v>-11.31</v>
      </c>
      <c r="L258">
        <v>-0.151371</v>
      </c>
      <c r="M258">
        <v>-0.0179892</v>
      </c>
      <c r="N258">
        <v>27.9928</v>
      </c>
      <c r="O258">
        <v>0.434949</v>
      </c>
      <c r="P258">
        <v>2.25514</v>
      </c>
      <c r="Q258">
        <v>9</v>
      </c>
      <c r="R258">
        <v>11</v>
      </c>
      <c r="S258">
        <v>852.2</v>
      </c>
      <c r="T258">
        <v>31.987</v>
      </c>
      <c r="U258">
        <v>18.5250843831595</v>
      </c>
      <c r="V258">
        <v>10.3575488662648</v>
      </c>
      <c r="W258">
        <v>8.07443894006698</v>
      </c>
      <c r="X258">
        <v>0.8944500839013066</v>
      </c>
    </row>
    <row r="259" spans="1:24" ht="12.75">
      <c r="A259" t="s">
        <v>84</v>
      </c>
      <c r="B259">
        <v>8</v>
      </c>
      <c r="C259">
        <v>24</v>
      </c>
      <c r="D259">
        <v>269</v>
      </c>
      <c r="E259">
        <v>64878</v>
      </c>
      <c r="F259">
        <f t="shared" si="4"/>
        <v>18</v>
      </c>
      <c r="G259" t="s">
        <v>32</v>
      </c>
      <c r="H259">
        <v>4185.65</v>
      </c>
      <c r="I259">
        <v>-0.919951</v>
      </c>
      <c r="J259">
        <v>62.1187</v>
      </c>
      <c r="K259">
        <v>28.1935</v>
      </c>
      <c r="L259">
        <v>-0.0669008</v>
      </c>
      <c r="M259">
        <v>-0.0785156</v>
      </c>
      <c r="N259">
        <v>7.58167</v>
      </c>
      <c r="O259">
        <v>0.269211</v>
      </c>
      <c r="P259">
        <v>-0.303191</v>
      </c>
      <c r="Q259">
        <v>11</v>
      </c>
      <c r="R259">
        <v>9</v>
      </c>
      <c r="S259">
        <v>818.2</v>
      </c>
      <c r="T259">
        <v>13.039</v>
      </c>
      <c r="U259">
        <v>0.193547743285934</v>
      </c>
      <c r="V259">
        <v>-26.0806421153228</v>
      </c>
      <c r="W259">
        <v>0.76564220297313</v>
      </c>
      <c r="X259">
        <v>0.8927611665865182</v>
      </c>
    </row>
    <row r="260" spans="1:24" ht="12.75">
      <c r="A260" t="s">
        <v>84</v>
      </c>
      <c r="B260">
        <v>8</v>
      </c>
      <c r="C260">
        <v>24</v>
      </c>
      <c r="D260">
        <v>262</v>
      </c>
      <c r="E260">
        <v>65030</v>
      </c>
      <c r="F260">
        <f t="shared" si="4"/>
        <v>18</v>
      </c>
      <c r="G260" t="s">
        <v>32</v>
      </c>
      <c r="H260">
        <v>3388.94</v>
      </c>
      <c r="I260">
        <v>-0.308132</v>
      </c>
      <c r="J260">
        <v>48.5531</v>
      </c>
      <c r="K260">
        <v>19.9035</v>
      </c>
      <c r="L260">
        <v>-0.178402</v>
      </c>
      <c r="M260">
        <v>-0.0326218</v>
      </c>
      <c r="N260">
        <v>15.1789</v>
      </c>
      <c r="O260">
        <v>-0.191157</v>
      </c>
      <c r="P260">
        <v>-0.0421691</v>
      </c>
      <c r="Q260">
        <v>12</v>
      </c>
      <c r="R260">
        <v>5</v>
      </c>
      <c r="S260">
        <v>815.4</v>
      </c>
      <c r="T260">
        <v>20.107</v>
      </c>
      <c r="U260">
        <v>3.94721756775486</v>
      </c>
      <c r="V260">
        <v>-11.2938250654935</v>
      </c>
      <c r="W260">
        <v>2.41085544918331</v>
      </c>
      <c r="X260">
        <v>0.8910932297447278</v>
      </c>
    </row>
    <row r="261" spans="1:24" ht="12.75">
      <c r="A261" t="s">
        <v>84</v>
      </c>
      <c r="B261">
        <v>8</v>
      </c>
      <c r="C261">
        <v>24</v>
      </c>
      <c r="D261">
        <v>267</v>
      </c>
      <c r="E261">
        <v>65183</v>
      </c>
      <c r="F261">
        <f t="shared" si="4"/>
        <v>18</v>
      </c>
      <c r="G261" t="s">
        <v>32</v>
      </c>
      <c r="H261">
        <v>2592.83</v>
      </c>
      <c r="I261">
        <v>0.853854</v>
      </c>
      <c r="J261">
        <v>49.0313</v>
      </c>
      <c r="K261">
        <v>-2.8295</v>
      </c>
      <c r="L261">
        <v>-0.218281</v>
      </c>
      <c r="M261">
        <v>-0.0791144</v>
      </c>
      <c r="N261">
        <v>38.6957</v>
      </c>
      <c r="O261">
        <v>-0.157558</v>
      </c>
      <c r="P261">
        <v>-0.117156</v>
      </c>
      <c r="Q261">
        <v>13</v>
      </c>
      <c r="R261">
        <v>16</v>
      </c>
      <c r="S261">
        <v>809.5</v>
      </c>
      <c r="T261">
        <v>0.674</v>
      </c>
      <c r="U261">
        <v>9.89244575957464</v>
      </c>
      <c r="V261">
        <v>-7.28677823275266</v>
      </c>
      <c r="W261">
        <v>2.95313028510475</v>
      </c>
      <c r="X261">
        <v>0.8925968014634552</v>
      </c>
    </row>
    <row r="262" spans="1:24" ht="12.75">
      <c r="A262" t="s">
        <v>84</v>
      </c>
      <c r="B262">
        <v>8</v>
      </c>
      <c r="C262">
        <v>24</v>
      </c>
      <c r="D262">
        <v>271</v>
      </c>
      <c r="E262">
        <v>65305</v>
      </c>
      <c r="F262">
        <f t="shared" si="4"/>
        <v>18</v>
      </c>
      <c r="G262" t="s">
        <v>32</v>
      </c>
      <c r="H262">
        <v>1957.52</v>
      </c>
      <c r="I262">
        <v>2.81314</v>
      </c>
      <c r="J262">
        <v>30.5966</v>
      </c>
      <c r="K262">
        <v>-21.285</v>
      </c>
      <c r="L262">
        <v>-0.34649</v>
      </c>
      <c r="M262">
        <v>-0.0502118</v>
      </c>
      <c r="N262">
        <v>22.6493</v>
      </c>
      <c r="O262">
        <v>0.355387</v>
      </c>
      <c r="P262">
        <v>0.321746</v>
      </c>
      <c r="Q262">
        <v>14</v>
      </c>
      <c r="R262">
        <v>14</v>
      </c>
      <c r="S262">
        <v>814.5</v>
      </c>
      <c r="T262">
        <v>5.305</v>
      </c>
      <c r="U262">
        <v>13.6268018972237</v>
      </c>
      <c r="V262">
        <v>-2.95903361348412</v>
      </c>
      <c r="W262">
        <v>3.8810299255067</v>
      </c>
      <c r="X262">
        <v>0.890981941623306</v>
      </c>
    </row>
    <row r="263" spans="1:24" ht="12.75">
      <c r="A263" t="s">
        <v>84</v>
      </c>
      <c r="B263">
        <v>8</v>
      </c>
      <c r="C263">
        <v>24</v>
      </c>
      <c r="D263">
        <v>266</v>
      </c>
      <c r="E263">
        <v>65425</v>
      </c>
      <c r="F263">
        <f t="shared" si="4"/>
        <v>18</v>
      </c>
      <c r="G263" t="s">
        <v>32</v>
      </c>
      <c r="H263">
        <v>1329.28</v>
      </c>
      <c r="I263">
        <v>-0.978145</v>
      </c>
      <c r="J263">
        <v>41.6053</v>
      </c>
      <c r="K263">
        <v>5.48542</v>
      </c>
      <c r="L263">
        <v>-0.0485677</v>
      </c>
      <c r="M263">
        <v>0.0123815</v>
      </c>
      <c r="N263">
        <v>2.38485</v>
      </c>
      <c r="O263">
        <v>0.0723789</v>
      </c>
      <c r="P263">
        <v>1.3565</v>
      </c>
      <c r="Q263">
        <v>15</v>
      </c>
      <c r="R263">
        <v>2</v>
      </c>
      <c r="S263">
        <v>834.4</v>
      </c>
      <c r="T263">
        <v>49.883</v>
      </c>
      <c r="U263">
        <v>15.2059221798465</v>
      </c>
      <c r="V263">
        <v>5.63467339564717</v>
      </c>
      <c r="W263">
        <v>6.66618206375187</v>
      </c>
      <c r="X263">
        <v>0.8966088772499743</v>
      </c>
    </row>
    <row r="264" spans="1:24" ht="12.75">
      <c r="A264" t="s">
        <v>84</v>
      </c>
      <c r="B264">
        <v>8</v>
      </c>
      <c r="C264">
        <v>24</v>
      </c>
      <c r="D264">
        <v>268</v>
      </c>
      <c r="E264">
        <v>65551</v>
      </c>
      <c r="F264">
        <f t="shared" si="4"/>
        <v>18</v>
      </c>
      <c r="G264" t="s">
        <v>32</v>
      </c>
      <c r="H264">
        <v>785.01</v>
      </c>
      <c r="I264">
        <v>0.416787</v>
      </c>
      <c r="J264">
        <v>59.0591</v>
      </c>
      <c r="K264">
        <v>5.05858</v>
      </c>
      <c r="L264">
        <v>-0.196716</v>
      </c>
      <c r="M264">
        <v>-0.00369349</v>
      </c>
      <c r="N264">
        <v>12.5715</v>
      </c>
      <c r="O264">
        <v>0.0892898</v>
      </c>
      <c r="P264">
        <v>2.18024</v>
      </c>
      <c r="Q264">
        <v>16</v>
      </c>
      <c r="R264">
        <v>13</v>
      </c>
      <c r="S264">
        <v>839</v>
      </c>
      <c r="T264">
        <v>29.623</v>
      </c>
      <c r="U264">
        <v>20.2702778116282</v>
      </c>
      <c r="V264">
        <v>7.63301478517674</v>
      </c>
      <c r="W264">
        <v>7.01615611276094</v>
      </c>
      <c r="X264">
        <v>0.8956481358630751</v>
      </c>
    </row>
    <row r="265" spans="1:24" ht="12.75">
      <c r="A265" t="s">
        <v>85</v>
      </c>
      <c r="B265">
        <v>8</v>
      </c>
      <c r="C265">
        <v>24</v>
      </c>
      <c r="D265">
        <v>294</v>
      </c>
      <c r="E265">
        <v>77067</v>
      </c>
      <c r="F265">
        <f t="shared" si="4"/>
        <v>21</v>
      </c>
      <c r="G265" t="s">
        <v>33</v>
      </c>
      <c r="H265">
        <v>4846.68</v>
      </c>
      <c r="I265">
        <v>-0.280364</v>
      </c>
      <c r="J265">
        <v>30.4807</v>
      </c>
      <c r="K265">
        <v>1.51141</v>
      </c>
      <c r="L265">
        <v>-0.14889</v>
      </c>
      <c r="M265">
        <v>-0.00727126</v>
      </c>
      <c r="N265">
        <v>11.1795</v>
      </c>
      <c r="O265">
        <v>0.0791557</v>
      </c>
      <c r="P265">
        <v>-0.27316</v>
      </c>
      <c r="Q265">
        <v>1</v>
      </c>
      <c r="R265">
        <v>15</v>
      </c>
      <c r="S265">
        <v>798.3</v>
      </c>
      <c r="T265">
        <v>-8.474</v>
      </c>
      <c r="U265">
        <v>-4.38468375186395</v>
      </c>
      <c r="V265">
        <v>-28.1152284689051</v>
      </c>
      <c r="W265">
        <v>0.698603189455633</v>
      </c>
      <c r="X265">
        <v>0.8690225693944014</v>
      </c>
    </row>
    <row r="266" spans="1:24" ht="12.75">
      <c r="A266" t="s">
        <v>85</v>
      </c>
      <c r="B266">
        <v>8</v>
      </c>
      <c r="C266">
        <v>24</v>
      </c>
      <c r="D266">
        <v>300</v>
      </c>
      <c r="E266">
        <v>77203</v>
      </c>
      <c r="F266">
        <f t="shared" si="4"/>
        <v>21</v>
      </c>
      <c r="G266" t="s">
        <v>33</v>
      </c>
      <c r="H266">
        <v>4241.95</v>
      </c>
      <c r="I266">
        <v>-0.0421747</v>
      </c>
      <c r="J266">
        <v>68.9979</v>
      </c>
      <c r="K266">
        <v>5.59275</v>
      </c>
      <c r="L266">
        <v>-0.14755</v>
      </c>
      <c r="M266">
        <v>0.0258542</v>
      </c>
      <c r="N266">
        <v>18.8169</v>
      </c>
      <c r="O266">
        <v>0.310724</v>
      </c>
      <c r="P266">
        <v>-0.622516</v>
      </c>
      <c r="Q266">
        <v>2</v>
      </c>
      <c r="R266">
        <v>9</v>
      </c>
      <c r="S266">
        <v>795.3</v>
      </c>
      <c r="T266">
        <v>-7.681</v>
      </c>
      <c r="U266">
        <v>-0.0726898346240332</v>
      </c>
      <c r="V266">
        <v>-21.6943831050174</v>
      </c>
      <c r="W266">
        <v>1.22001956726925</v>
      </c>
      <c r="X266">
        <v>0.8705441948821109</v>
      </c>
    </row>
    <row r="267" spans="1:24" ht="12.75">
      <c r="A267" t="s">
        <v>85</v>
      </c>
      <c r="B267">
        <v>8</v>
      </c>
      <c r="C267">
        <v>24</v>
      </c>
      <c r="D267">
        <v>304</v>
      </c>
      <c r="E267">
        <v>77342</v>
      </c>
      <c r="F267">
        <f t="shared" si="4"/>
        <v>21</v>
      </c>
      <c r="G267" t="s">
        <v>33</v>
      </c>
      <c r="H267">
        <v>3431.32</v>
      </c>
      <c r="I267">
        <v>-0.789423</v>
      </c>
      <c r="J267">
        <v>-83.7243</v>
      </c>
      <c r="K267">
        <v>-6.5888</v>
      </c>
      <c r="L267">
        <v>-0.10112</v>
      </c>
      <c r="M267">
        <v>0.0951336</v>
      </c>
      <c r="N267">
        <v>-16.53</v>
      </c>
      <c r="O267">
        <v>0.572242</v>
      </c>
      <c r="P267">
        <v>-0.564339</v>
      </c>
      <c r="Q267">
        <v>3</v>
      </c>
      <c r="R267">
        <v>13</v>
      </c>
      <c r="S267">
        <v>803.9</v>
      </c>
      <c r="T267">
        <v>16.551</v>
      </c>
      <c r="U267">
        <v>5.34225966918661</v>
      </c>
      <c r="V267">
        <v>-18.9050090383103</v>
      </c>
      <c r="W267">
        <v>1.34967295177198</v>
      </c>
      <c r="X267">
        <v>0.8641898397236226</v>
      </c>
    </row>
    <row r="268" spans="1:24" ht="12.75">
      <c r="A268" t="s">
        <v>85</v>
      </c>
      <c r="B268">
        <v>8</v>
      </c>
      <c r="C268">
        <v>24</v>
      </c>
      <c r="D268">
        <v>299</v>
      </c>
      <c r="E268">
        <v>77491</v>
      </c>
      <c r="F268">
        <f t="shared" si="4"/>
        <v>21</v>
      </c>
      <c r="G268" t="s">
        <v>33</v>
      </c>
      <c r="H268">
        <v>2561.53</v>
      </c>
      <c r="I268">
        <v>0.765428</v>
      </c>
      <c r="J268">
        <v>21.6458</v>
      </c>
      <c r="K268">
        <v>-17.3042</v>
      </c>
      <c r="L268">
        <v>-0.155992</v>
      </c>
      <c r="M268">
        <v>0.00486388</v>
      </c>
      <c r="N268">
        <v>16.3956</v>
      </c>
      <c r="O268">
        <v>0.678191</v>
      </c>
      <c r="P268">
        <v>-0.52409</v>
      </c>
      <c r="Q268">
        <v>4</v>
      </c>
      <c r="R268">
        <v>16</v>
      </c>
      <c r="S268">
        <v>807.8</v>
      </c>
      <c r="T268">
        <v>0.66</v>
      </c>
      <c r="U268">
        <v>10.1227536380523</v>
      </c>
      <c r="V268">
        <v>-4.52506711359209</v>
      </c>
      <c r="W268">
        <v>3.66991480804981</v>
      </c>
      <c r="X268">
        <v>0.8738290316266324</v>
      </c>
    </row>
    <row r="269" spans="1:24" ht="12.75">
      <c r="A269" t="s">
        <v>85</v>
      </c>
      <c r="B269">
        <v>8</v>
      </c>
      <c r="C269">
        <v>24</v>
      </c>
      <c r="D269">
        <v>289</v>
      </c>
      <c r="E269">
        <v>77594</v>
      </c>
      <c r="F269">
        <f t="shared" si="4"/>
        <v>21</v>
      </c>
      <c r="G269" t="s">
        <v>33</v>
      </c>
      <c r="H269">
        <v>1961.81</v>
      </c>
      <c r="I269">
        <v>-0.130509</v>
      </c>
      <c r="J269">
        <v>17.3371</v>
      </c>
      <c r="K269">
        <v>-4.79042</v>
      </c>
      <c r="L269">
        <v>-0.108086</v>
      </c>
      <c r="M269">
        <v>0.0190501</v>
      </c>
      <c r="N269">
        <v>18.4846</v>
      </c>
      <c r="O269">
        <v>0.286456</v>
      </c>
      <c r="P269">
        <v>-0.179845</v>
      </c>
      <c r="Q269">
        <v>5</v>
      </c>
      <c r="R269">
        <v>12</v>
      </c>
      <c r="S269">
        <v>811.4</v>
      </c>
      <c r="T269">
        <v>16.929</v>
      </c>
      <c r="U269">
        <v>13.863131291152</v>
      </c>
      <c r="V269">
        <v>-11.4570920754739</v>
      </c>
      <c r="W269">
        <v>2.43537983746647</v>
      </c>
      <c r="X269">
        <v>0.8782488506955932</v>
      </c>
    </row>
    <row r="270" spans="1:24" ht="12.75">
      <c r="A270" t="s">
        <v>85</v>
      </c>
      <c r="B270">
        <v>8</v>
      </c>
      <c r="C270">
        <v>24</v>
      </c>
      <c r="D270">
        <v>303</v>
      </c>
      <c r="E270">
        <v>77707</v>
      </c>
      <c r="F270">
        <f t="shared" si="4"/>
        <v>21</v>
      </c>
      <c r="G270" t="s">
        <v>33</v>
      </c>
      <c r="H270">
        <v>1312.53</v>
      </c>
      <c r="I270">
        <v>-1.24249</v>
      </c>
      <c r="J270">
        <v>35.5881</v>
      </c>
      <c r="K270">
        <v>10.1115</v>
      </c>
      <c r="L270">
        <v>-0.0344926</v>
      </c>
      <c r="M270">
        <v>-0.030153</v>
      </c>
      <c r="N270">
        <v>12.6428</v>
      </c>
      <c r="O270">
        <v>-0.0421851</v>
      </c>
      <c r="P270">
        <v>1.54277</v>
      </c>
      <c r="Q270">
        <v>6</v>
      </c>
      <c r="R270">
        <v>14</v>
      </c>
      <c r="S270">
        <v>818.6</v>
      </c>
      <c r="T270">
        <v>8.726</v>
      </c>
      <c r="U270">
        <v>16.4872359727302</v>
      </c>
      <c r="V270">
        <v>8.08789060048341</v>
      </c>
      <c r="W270">
        <v>7.82728722491896</v>
      </c>
      <c r="X270">
        <v>0.8610160044589543</v>
      </c>
    </row>
    <row r="271" spans="1:24" ht="12.75">
      <c r="A271" t="s">
        <v>85</v>
      </c>
      <c r="B271">
        <v>8</v>
      </c>
      <c r="C271">
        <v>24</v>
      </c>
      <c r="D271">
        <v>290</v>
      </c>
      <c r="E271">
        <v>77812</v>
      </c>
      <c r="F271">
        <f t="shared" si="4"/>
        <v>21</v>
      </c>
      <c r="G271" t="s">
        <v>33</v>
      </c>
      <c r="H271">
        <v>809.03</v>
      </c>
      <c r="I271">
        <v>-0.549957</v>
      </c>
      <c r="J271">
        <v>28.4285</v>
      </c>
      <c r="K271">
        <v>-1.40897</v>
      </c>
      <c r="L271">
        <v>-0.0943226</v>
      </c>
      <c r="M271">
        <v>-0.00909467</v>
      </c>
      <c r="N271">
        <v>9.11307</v>
      </c>
      <c r="O271">
        <v>0.0526761</v>
      </c>
      <c r="P271">
        <v>2.41813</v>
      </c>
      <c r="Q271">
        <v>7</v>
      </c>
      <c r="R271">
        <v>11</v>
      </c>
      <c r="S271">
        <v>821.5</v>
      </c>
      <c r="T271">
        <v>16.545</v>
      </c>
      <c r="U271">
        <v>21.5837144261252</v>
      </c>
      <c r="V271">
        <v>9.50592623267254</v>
      </c>
      <c r="W271">
        <v>8.01062197288944</v>
      </c>
      <c r="X271">
        <v>0.8788097240578335</v>
      </c>
    </row>
  </sheetData>
  <autoFilter ref="A1:X27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96"/>
  <sheetViews>
    <sheetView workbookViewId="0" topLeftCell="A1">
      <selection activeCell="A46" sqref="A46:A48"/>
    </sheetView>
  </sheetViews>
  <sheetFormatPr defaultColWidth="9.140625" defaultRowHeight="12.75"/>
  <cols>
    <col min="1" max="1" width="16.8515625" style="0" customWidth="1"/>
    <col min="2" max="2" width="8.00390625" style="0" bestFit="1" customWidth="1"/>
  </cols>
  <sheetData>
    <row r="1" spans="1:15" ht="12.7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K1" t="s">
        <v>50</v>
      </c>
      <c r="L1" t="s">
        <v>51</v>
      </c>
      <c r="M1" t="s">
        <v>52</v>
      </c>
      <c r="N1" t="s">
        <v>54</v>
      </c>
      <c r="O1" t="s">
        <v>55</v>
      </c>
    </row>
    <row r="2" spans="1:15" ht="12.75">
      <c r="A2" t="s">
        <v>0</v>
      </c>
      <c r="B2">
        <v>7985.83</v>
      </c>
      <c r="C2">
        <v>-0.00824112</v>
      </c>
      <c r="D2">
        <v>31.2533</v>
      </c>
      <c r="E2">
        <v>0.590586</v>
      </c>
      <c r="F2">
        <v>-0.125262</v>
      </c>
      <c r="G2">
        <v>0.0281779</v>
      </c>
      <c r="H2">
        <v>27.2128</v>
      </c>
      <c r="I2">
        <v>-0.0126212</v>
      </c>
      <c r="K2">
        <v>760.1</v>
      </c>
      <c r="L2">
        <v>12.727</v>
      </c>
      <c r="M2">
        <v>-24.3981610444406</v>
      </c>
      <c r="N2">
        <v>3.46085202327531</v>
      </c>
      <c r="O2">
        <v>0.8844960438537509</v>
      </c>
    </row>
    <row r="3" spans="1:15" ht="12.75">
      <c r="A3" t="s">
        <v>0</v>
      </c>
      <c r="B3">
        <v>6457.81</v>
      </c>
      <c r="C3">
        <v>-0.0161365</v>
      </c>
      <c r="D3">
        <v>30.7954</v>
      </c>
      <c r="E3">
        <v>5.10483</v>
      </c>
      <c r="F3">
        <v>-0.125815</v>
      </c>
      <c r="G3">
        <v>-0.0808455</v>
      </c>
      <c r="H3">
        <v>32.1371</v>
      </c>
      <c r="I3">
        <v>0.297085</v>
      </c>
      <c r="K3">
        <v>755.8</v>
      </c>
      <c r="L3">
        <v>3.296</v>
      </c>
      <c r="M3">
        <v>-14.2624312635012</v>
      </c>
      <c r="N3">
        <v>2.9766835431065</v>
      </c>
      <c r="O3">
        <v>0.8801141271627873</v>
      </c>
    </row>
    <row r="4" spans="1:15" ht="12.75">
      <c r="A4" t="s">
        <v>1</v>
      </c>
      <c r="B4">
        <v>3089.64</v>
      </c>
      <c r="C4">
        <v>-0.0726565</v>
      </c>
      <c r="D4">
        <v>31.6439</v>
      </c>
      <c r="E4">
        <v>11.1118</v>
      </c>
      <c r="F4">
        <v>0</v>
      </c>
      <c r="G4">
        <v>0</v>
      </c>
      <c r="H4">
        <v>0</v>
      </c>
      <c r="I4">
        <v>0</v>
      </c>
      <c r="K4">
        <v>852.8</v>
      </c>
      <c r="L4">
        <v>35.036</v>
      </c>
      <c r="M4">
        <v>1.06002616701942</v>
      </c>
      <c r="N4">
        <v>3.35985148380854</v>
      </c>
      <c r="O4">
        <v>0.8914478553032779</v>
      </c>
    </row>
    <row r="5" spans="1:15" ht="12.75">
      <c r="A5" t="s">
        <v>1</v>
      </c>
      <c r="B5">
        <v>2164.43</v>
      </c>
      <c r="C5">
        <v>0.0843291</v>
      </c>
      <c r="D5">
        <v>38.2673</v>
      </c>
      <c r="E5">
        <v>13.0066</v>
      </c>
      <c r="F5">
        <v>0</v>
      </c>
      <c r="G5">
        <v>0</v>
      </c>
      <c r="H5">
        <v>0</v>
      </c>
      <c r="I5">
        <v>0</v>
      </c>
      <c r="K5">
        <v>851.7</v>
      </c>
      <c r="L5">
        <v>42.45</v>
      </c>
      <c r="M5">
        <v>7.97289249330836</v>
      </c>
      <c r="N5">
        <v>4.9174949645238</v>
      </c>
      <c r="O5">
        <v>0.8975451653562215</v>
      </c>
    </row>
    <row r="6" spans="1:15" ht="12.75">
      <c r="A6" t="s">
        <v>1</v>
      </c>
      <c r="B6">
        <v>2179.35</v>
      </c>
      <c r="C6">
        <v>0.116287</v>
      </c>
      <c r="D6">
        <v>42.0783</v>
      </c>
      <c r="E6">
        <v>18.4987</v>
      </c>
      <c r="F6">
        <v>0</v>
      </c>
      <c r="G6">
        <v>0</v>
      </c>
      <c r="H6">
        <v>0</v>
      </c>
      <c r="I6">
        <v>0</v>
      </c>
      <c r="K6">
        <v>856</v>
      </c>
      <c r="L6">
        <v>52.516</v>
      </c>
      <c r="M6">
        <v>7.83319800191243</v>
      </c>
      <c r="N6">
        <v>5.03205825522128</v>
      </c>
      <c r="O6">
        <v>0.8984809520961671</v>
      </c>
    </row>
    <row r="7" spans="1:15" ht="12.75">
      <c r="A7" t="s">
        <v>1</v>
      </c>
      <c r="B7">
        <v>4670.44</v>
      </c>
      <c r="C7">
        <v>-0.146811</v>
      </c>
      <c r="D7">
        <v>96.4968</v>
      </c>
      <c r="E7">
        <v>14.1465</v>
      </c>
      <c r="F7">
        <v>0</v>
      </c>
      <c r="G7">
        <v>0</v>
      </c>
      <c r="H7">
        <v>0</v>
      </c>
      <c r="I7">
        <v>0</v>
      </c>
      <c r="K7">
        <v>853.3</v>
      </c>
      <c r="L7">
        <v>45.43</v>
      </c>
      <c r="M7">
        <v>-3.49237478770156</v>
      </c>
      <c r="N7">
        <v>1.17729169861027</v>
      </c>
      <c r="O7">
        <v>0.8982672357746562</v>
      </c>
    </row>
    <row r="8" spans="1:15" ht="12.75">
      <c r="A8" t="s">
        <v>1</v>
      </c>
      <c r="B8">
        <v>1685.04</v>
      </c>
      <c r="C8">
        <v>-0.129929</v>
      </c>
      <c r="D8">
        <v>43.2341</v>
      </c>
      <c r="E8">
        <v>27.9668</v>
      </c>
      <c r="F8">
        <v>-0.054823</v>
      </c>
      <c r="G8">
        <v>0.33679</v>
      </c>
      <c r="H8">
        <v>25.3132</v>
      </c>
      <c r="I8">
        <v>0.0801922</v>
      </c>
      <c r="K8">
        <v>847.9</v>
      </c>
      <c r="L8">
        <v>34.722</v>
      </c>
      <c r="M8">
        <v>12.4970663468723</v>
      </c>
      <c r="N8">
        <v>5.73167112530793</v>
      </c>
      <c r="O8">
        <v>0.8969415503070658</v>
      </c>
    </row>
    <row r="9" spans="1:15" ht="12.75">
      <c r="A9" t="s">
        <v>2</v>
      </c>
      <c r="B9">
        <v>2691.22</v>
      </c>
      <c r="C9">
        <v>-0.0657614</v>
      </c>
      <c r="D9">
        <v>71.888</v>
      </c>
      <c r="E9">
        <v>8.71541</v>
      </c>
      <c r="F9">
        <v>-0.136956</v>
      </c>
      <c r="G9">
        <v>-0.0828888</v>
      </c>
      <c r="H9">
        <v>34.7568</v>
      </c>
      <c r="I9">
        <v>0.351326</v>
      </c>
      <c r="K9">
        <v>808.2</v>
      </c>
      <c r="L9">
        <v>46.609</v>
      </c>
      <c r="M9">
        <v>4.48612401533884</v>
      </c>
      <c r="N9">
        <v>6.39214694772238</v>
      </c>
      <c r="O9">
        <v>0.8972979619439917</v>
      </c>
    </row>
    <row r="10" spans="1:15" ht="12.75">
      <c r="A10" t="s">
        <v>3</v>
      </c>
      <c r="B10">
        <v>900.345</v>
      </c>
      <c r="C10">
        <v>-0.0637561</v>
      </c>
      <c r="D10">
        <v>101.758</v>
      </c>
      <c r="E10">
        <v>23.2527</v>
      </c>
      <c r="F10">
        <v>-0.171209</v>
      </c>
      <c r="G10">
        <v>0.198624</v>
      </c>
      <c r="H10">
        <v>50.9533</v>
      </c>
      <c r="I10">
        <v>0.861713</v>
      </c>
      <c r="K10">
        <v>735</v>
      </c>
      <c r="L10">
        <v>7.203</v>
      </c>
      <c r="M10">
        <v>18.3235740256834</v>
      </c>
      <c r="N10">
        <v>8.37930981190254</v>
      </c>
      <c r="O10">
        <v>0.8883189163816799</v>
      </c>
    </row>
    <row r="11" spans="1:15" ht="12.75">
      <c r="A11" t="s">
        <v>4</v>
      </c>
      <c r="B11">
        <v>2548.23</v>
      </c>
      <c r="C11">
        <v>-0.0249268</v>
      </c>
      <c r="D11">
        <v>23.3167</v>
      </c>
      <c r="E11">
        <v>0.743882</v>
      </c>
      <c r="F11">
        <v>0</v>
      </c>
      <c r="G11">
        <v>0.0422187</v>
      </c>
      <c r="H11">
        <v>19.833</v>
      </c>
      <c r="I11">
        <v>0.70626</v>
      </c>
      <c r="K11">
        <v>810.8</v>
      </c>
      <c r="L11">
        <v>14.772</v>
      </c>
      <c r="M11">
        <v>15.1052022458536</v>
      </c>
      <c r="N11">
        <v>8.33889634994633</v>
      </c>
      <c r="O11">
        <v>0.8823529411764706</v>
      </c>
    </row>
    <row r="12" spans="1:15" ht="12.75">
      <c r="A12" t="s">
        <v>6</v>
      </c>
      <c r="B12">
        <v>8889.44</v>
      </c>
      <c r="C12">
        <v>-0.0957427</v>
      </c>
      <c r="D12">
        <v>3.61607</v>
      </c>
      <c r="E12">
        <v>-15.6252</v>
      </c>
      <c r="F12">
        <v>-0.110334</v>
      </c>
      <c r="G12">
        <v>-0.0918438</v>
      </c>
      <c r="H12">
        <v>20.2009</v>
      </c>
      <c r="I12">
        <v>-0.880705</v>
      </c>
      <c r="K12">
        <v>766.5</v>
      </c>
      <c r="L12">
        <v>0.743</v>
      </c>
      <c r="M12">
        <v>-30.2354042665034</v>
      </c>
      <c r="N12">
        <v>0.227257812197999</v>
      </c>
      <c r="O12">
        <v>0.8757110428628656</v>
      </c>
    </row>
    <row r="13" spans="1:15" ht="12.75">
      <c r="A13" t="s">
        <v>6</v>
      </c>
      <c r="B13">
        <v>2740.71</v>
      </c>
      <c r="C13">
        <v>0.0723228</v>
      </c>
      <c r="D13">
        <v>24.4864</v>
      </c>
      <c r="E13">
        <v>3.26447</v>
      </c>
      <c r="F13">
        <v>-0.136537</v>
      </c>
      <c r="G13">
        <v>-0.0930293</v>
      </c>
      <c r="H13">
        <v>11.4714</v>
      </c>
      <c r="I13">
        <v>-0.0678232</v>
      </c>
      <c r="K13">
        <v>783.2</v>
      </c>
      <c r="L13">
        <v>21.356</v>
      </c>
      <c r="M13">
        <v>14.5410664576185</v>
      </c>
      <c r="N13">
        <v>4.57431213471557</v>
      </c>
      <c r="O13">
        <v>0.880792651460419</v>
      </c>
    </row>
    <row r="14" spans="1:15" ht="12.75">
      <c r="A14" t="s">
        <v>6</v>
      </c>
      <c r="B14">
        <v>2252.09</v>
      </c>
      <c r="C14">
        <v>0.0875375</v>
      </c>
      <c r="D14">
        <v>27.6618</v>
      </c>
      <c r="E14">
        <v>-0.735982</v>
      </c>
      <c r="F14">
        <v>-0.139579</v>
      </c>
      <c r="G14">
        <v>-0.0145945</v>
      </c>
      <c r="H14">
        <v>16.1458</v>
      </c>
      <c r="I14">
        <v>-0.17648</v>
      </c>
      <c r="K14">
        <v>783.1</v>
      </c>
      <c r="L14">
        <v>23.504</v>
      </c>
      <c r="M14">
        <v>17.2501009226754</v>
      </c>
      <c r="N14">
        <v>5.39742520568728</v>
      </c>
      <c r="O14">
        <v>0.8809511964578877</v>
      </c>
    </row>
    <row r="15" spans="1:15" ht="12.75">
      <c r="A15" t="s">
        <v>7</v>
      </c>
      <c r="B15">
        <v>8277.87</v>
      </c>
      <c r="C15">
        <v>0.0883489</v>
      </c>
      <c r="D15">
        <v>23.5651</v>
      </c>
      <c r="E15">
        <v>3.48799</v>
      </c>
      <c r="F15">
        <v>-0.0945377</v>
      </c>
      <c r="G15">
        <v>0.043995</v>
      </c>
      <c r="H15">
        <v>7.9371</v>
      </c>
      <c r="I15">
        <v>0.355595</v>
      </c>
      <c r="K15">
        <v>788.2</v>
      </c>
      <c r="L15">
        <v>24.934</v>
      </c>
      <c r="M15">
        <v>-25.1299890307268</v>
      </c>
      <c r="N15">
        <v>0.367823200620941</v>
      </c>
      <c r="O15">
        <v>0.8826781651764457</v>
      </c>
    </row>
    <row r="16" spans="1:15" ht="12.75">
      <c r="A16" t="s">
        <v>7</v>
      </c>
      <c r="B16">
        <v>4969.81</v>
      </c>
      <c r="C16">
        <v>0.0302372</v>
      </c>
      <c r="D16">
        <v>17.2162</v>
      </c>
      <c r="E16">
        <v>0.694778</v>
      </c>
      <c r="F16">
        <v>-0.132286</v>
      </c>
      <c r="G16">
        <v>0.0204696</v>
      </c>
      <c r="H16">
        <v>22.0222</v>
      </c>
      <c r="I16">
        <v>0.189053</v>
      </c>
      <c r="K16">
        <v>789</v>
      </c>
      <c r="L16">
        <v>25.972</v>
      </c>
      <c r="M16">
        <v>-3.20992274263011</v>
      </c>
      <c r="N16">
        <v>1.59303199957646</v>
      </c>
      <c r="O16">
        <v>0.8827545034522142</v>
      </c>
    </row>
    <row r="17" spans="1:15" ht="12.75">
      <c r="A17" t="s">
        <v>7</v>
      </c>
      <c r="B17">
        <v>3852.81</v>
      </c>
      <c r="C17">
        <v>-0.0252884</v>
      </c>
      <c r="D17">
        <v>21.0223</v>
      </c>
      <c r="E17">
        <v>0.126945</v>
      </c>
      <c r="F17">
        <v>-0.114842</v>
      </c>
      <c r="G17">
        <v>0.03311</v>
      </c>
      <c r="H17">
        <v>27.7202</v>
      </c>
      <c r="I17">
        <v>-0.287479</v>
      </c>
      <c r="K17">
        <v>781.5</v>
      </c>
      <c r="L17">
        <v>33.209</v>
      </c>
      <c r="M17">
        <v>5.82349934585279</v>
      </c>
      <c r="N17">
        <v>3.06577937891168</v>
      </c>
      <c r="O17">
        <v>0.8824446440839188</v>
      </c>
    </row>
    <row r="18" spans="1:15" ht="12.75">
      <c r="A18" t="s">
        <v>8</v>
      </c>
      <c r="B18">
        <v>6225.47</v>
      </c>
      <c r="C18">
        <v>0.0397707</v>
      </c>
      <c r="D18">
        <v>27.062</v>
      </c>
      <c r="E18">
        <v>2.66625</v>
      </c>
      <c r="F18">
        <v>-0.0711523</v>
      </c>
      <c r="G18">
        <v>-0.0976036</v>
      </c>
      <c r="H18">
        <v>14.0526</v>
      </c>
      <c r="I18">
        <v>-0.360712</v>
      </c>
      <c r="K18">
        <v>788.5</v>
      </c>
      <c r="L18">
        <v>13.84</v>
      </c>
      <c r="M18">
        <v>-10.3354987077371</v>
      </c>
      <c r="N18">
        <v>3.45591037274341</v>
      </c>
      <c r="O18">
        <v>0.8785440508875428</v>
      </c>
    </row>
    <row r="19" spans="1:15" ht="12.75">
      <c r="A19" t="s">
        <v>8</v>
      </c>
      <c r="B19">
        <v>2938.61</v>
      </c>
      <c r="C19">
        <v>0.0746148</v>
      </c>
      <c r="D19">
        <v>20.1035</v>
      </c>
      <c r="E19">
        <v>4.00281</v>
      </c>
      <c r="F19">
        <v>-0.1555</v>
      </c>
      <c r="G19">
        <v>-0.0245419</v>
      </c>
      <c r="H19">
        <v>5.16213</v>
      </c>
      <c r="I19">
        <v>0.520478</v>
      </c>
      <c r="K19">
        <v>801.4</v>
      </c>
      <c r="L19">
        <v>7.497</v>
      </c>
      <c r="M19">
        <v>16.764079668015</v>
      </c>
      <c r="N19">
        <v>2.9963531302522</v>
      </c>
      <c r="O19">
        <v>0.8779506437768239</v>
      </c>
    </row>
    <row r="20" spans="1:15" ht="12.75">
      <c r="A20" t="s">
        <v>8</v>
      </c>
      <c r="B20">
        <v>2250.67</v>
      </c>
      <c r="C20">
        <v>-0.0701662</v>
      </c>
      <c r="D20">
        <v>17.959</v>
      </c>
      <c r="E20">
        <v>1.36189</v>
      </c>
      <c r="F20">
        <v>0</v>
      </c>
      <c r="G20">
        <v>-0.00225037</v>
      </c>
      <c r="H20">
        <v>8.92215</v>
      </c>
      <c r="I20">
        <v>0.403813</v>
      </c>
      <c r="K20">
        <v>804.7</v>
      </c>
      <c r="L20">
        <v>8.083</v>
      </c>
      <c r="M20">
        <v>23.2994661315518</v>
      </c>
      <c r="N20">
        <v>2.81600941759725</v>
      </c>
      <c r="O20">
        <v>0.884792875455404</v>
      </c>
    </row>
    <row r="21" spans="1:15" ht="12.75">
      <c r="A21" t="s">
        <v>9</v>
      </c>
      <c r="B21">
        <v>8582</v>
      </c>
      <c r="C21">
        <v>-0.0750193</v>
      </c>
      <c r="D21">
        <v>26.3547</v>
      </c>
      <c r="E21">
        <v>1.31332</v>
      </c>
      <c r="F21">
        <v>-0.0982326</v>
      </c>
      <c r="G21">
        <v>0.0144328</v>
      </c>
      <c r="H21">
        <v>15.4745</v>
      </c>
      <c r="I21">
        <v>-0.670118</v>
      </c>
      <c r="K21">
        <v>863</v>
      </c>
      <c r="L21">
        <v>-10.361</v>
      </c>
      <c r="M21">
        <v>-26.8589575151251</v>
      </c>
      <c r="N21">
        <v>-999.9</v>
      </c>
      <c r="O21">
        <v>0.8877513915694671</v>
      </c>
    </row>
    <row r="22" spans="1:15" ht="12.75">
      <c r="A22" t="s">
        <v>11</v>
      </c>
      <c r="B22">
        <v>6287.67</v>
      </c>
      <c r="C22">
        <v>0.13127</v>
      </c>
      <c r="D22">
        <v>21.1901</v>
      </c>
      <c r="E22">
        <v>-0.582489</v>
      </c>
      <c r="F22">
        <v>-0.0980738</v>
      </c>
      <c r="G22">
        <v>0.0164935</v>
      </c>
      <c r="H22">
        <v>29.2967</v>
      </c>
      <c r="I22">
        <v>-0.78559</v>
      </c>
      <c r="K22">
        <v>737.4</v>
      </c>
      <c r="L22">
        <v>57.898</v>
      </c>
      <c r="M22">
        <v>-8.92529199312386</v>
      </c>
      <c r="N22">
        <v>-999.9</v>
      </c>
      <c r="O22">
        <v>0.8777457288662092</v>
      </c>
    </row>
    <row r="23" spans="1:15" ht="12.75">
      <c r="A23" t="s">
        <v>11</v>
      </c>
      <c r="B23">
        <v>4837.08</v>
      </c>
      <c r="C23">
        <v>-0.135164</v>
      </c>
      <c r="D23">
        <v>23.8996</v>
      </c>
      <c r="E23">
        <v>2.20569</v>
      </c>
      <c r="F23">
        <v>-0.124794</v>
      </c>
      <c r="G23">
        <v>0.0842621</v>
      </c>
      <c r="H23">
        <v>31.4405</v>
      </c>
      <c r="I23">
        <v>0.671049</v>
      </c>
      <c r="K23">
        <v>736.2</v>
      </c>
      <c r="L23">
        <v>35.303</v>
      </c>
      <c r="M23">
        <v>-0.224811000081217</v>
      </c>
      <c r="N23">
        <v>-999.9</v>
      </c>
      <c r="O23">
        <v>0.8744669583879144</v>
      </c>
    </row>
    <row r="24" spans="1:15" ht="12.75">
      <c r="A24" t="s">
        <v>12</v>
      </c>
      <c r="B24">
        <v>7184.94</v>
      </c>
      <c r="C24">
        <v>0.0724465</v>
      </c>
      <c r="D24">
        <v>21.5494</v>
      </c>
      <c r="E24">
        <v>0.709223</v>
      </c>
      <c r="F24">
        <v>-0.167232</v>
      </c>
      <c r="G24">
        <v>0</v>
      </c>
      <c r="H24">
        <v>27.1121</v>
      </c>
      <c r="I24">
        <v>0</v>
      </c>
      <c r="K24">
        <v>806.5</v>
      </c>
      <c r="L24">
        <v>-8.367</v>
      </c>
      <c r="M24">
        <v>-15.2266931133356</v>
      </c>
      <c r="N24">
        <v>0.280395095058062</v>
      </c>
      <c r="O24">
        <v>0.8848948374760999</v>
      </c>
    </row>
    <row r="25" spans="1:15" ht="12.75">
      <c r="A25" t="s">
        <v>12</v>
      </c>
      <c r="B25">
        <v>4488.21</v>
      </c>
      <c r="C25">
        <v>-0.111507</v>
      </c>
      <c r="D25">
        <v>13.2533</v>
      </c>
      <c r="E25">
        <v>-0.447251</v>
      </c>
      <c r="F25">
        <v>-0.140642</v>
      </c>
      <c r="G25">
        <v>-0.0311186</v>
      </c>
      <c r="H25">
        <v>9.43875</v>
      </c>
      <c r="I25">
        <v>0.730567</v>
      </c>
      <c r="K25">
        <v>805.9</v>
      </c>
      <c r="L25">
        <v>29.075</v>
      </c>
      <c r="M25">
        <v>1.58640968827229</v>
      </c>
      <c r="N25">
        <v>2.96691907737177</v>
      </c>
      <c r="O25">
        <v>0.8831100741866987</v>
      </c>
    </row>
    <row r="26" spans="1:15" ht="12.75">
      <c r="A26" t="s">
        <v>13</v>
      </c>
      <c r="B26">
        <v>3925.18</v>
      </c>
      <c r="C26">
        <v>0.0445104</v>
      </c>
      <c r="D26">
        <v>30.9682</v>
      </c>
      <c r="E26">
        <v>3.1829</v>
      </c>
      <c r="F26">
        <v>-0.151721</v>
      </c>
      <c r="G26">
        <v>0</v>
      </c>
      <c r="H26">
        <v>31.1801</v>
      </c>
      <c r="I26">
        <v>0</v>
      </c>
      <c r="K26">
        <v>829.6</v>
      </c>
      <c r="L26">
        <v>38.429</v>
      </c>
      <c r="M26">
        <v>6.04559599973174</v>
      </c>
      <c r="N26">
        <v>4.14307215645981</v>
      </c>
      <c r="O26">
        <v>0.8857202822887428</v>
      </c>
    </row>
    <row r="27" spans="1:15" ht="12.75">
      <c r="A27" t="s">
        <v>16</v>
      </c>
      <c r="B27">
        <v>6138.87</v>
      </c>
      <c r="C27">
        <v>-0.0171504</v>
      </c>
      <c r="D27">
        <v>35.9207</v>
      </c>
      <c r="E27">
        <v>5.9389</v>
      </c>
      <c r="F27">
        <v>-0.0755791</v>
      </c>
      <c r="G27">
        <v>-0.0369728</v>
      </c>
      <c r="H27">
        <v>26.243</v>
      </c>
      <c r="I27">
        <v>-0.346119</v>
      </c>
      <c r="K27">
        <v>802.1</v>
      </c>
      <c r="L27">
        <v>21.734</v>
      </c>
      <c r="M27">
        <v>-15.1403266095271</v>
      </c>
      <c r="N27">
        <v>0.449374350741266</v>
      </c>
      <c r="O27">
        <v>0.8814665321224353</v>
      </c>
    </row>
    <row r="28" spans="1:15" ht="12.75">
      <c r="A28" t="s">
        <v>17</v>
      </c>
      <c r="B28">
        <v>1006.93</v>
      </c>
      <c r="C28">
        <v>-0.145339</v>
      </c>
      <c r="D28">
        <v>19.9674</v>
      </c>
      <c r="E28">
        <v>-0.940705</v>
      </c>
      <c r="F28">
        <v>-0.0190477</v>
      </c>
      <c r="G28">
        <v>-0.112582</v>
      </c>
      <c r="H28">
        <v>28.3105</v>
      </c>
      <c r="I28">
        <v>-0.445398</v>
      </c>
      <c r="K28">
        <v>829.1</v>
      </c>
      <c r="L28">
        <v>14.394</v>
      </c>
      <c r="M28">
        <v>15.6647471851092</v>
      </c>
      <c r="N28">
        <v>6.94926783831468</v>
      </c>
      <c r="O28">
        <v>0.8806765718123053</v>
      </c>
    </row>
    <row r="29" spans="1:15" ht="12.75">
      <c r="A29" t="s">
        <v>19</v>
      </c>
      <c r="B29">
        <v>4754.14</v>
      </c>
      <c r="C29">
        <v>-0.0760022</v>
      </c>
      <c r="D29">
        <v>18.9022</v>
      </c>
      <c r="E29">
        <v>3.3484</v>
      </c>
      <c r="F29">
        <v>-0.0525685</v>
      </c>
      <c r="G29">
        <v>-0.0176844</v>
      </c>
      <c r="H29">
        <v>1.31108</v>
      </c>
      <c r="I29">
        <v>0.0170971</v>
      </c>
      <c r="K29">
        <v>823</v>
      </c>
      <c r="L29">
        <v>29.986</v>
      </c>
      <c r="M29">
        <v>-6.61635411841218</v>
      </c>
      <c r="N29">
        <v>0.565489893729503</v>
      </c>
      <c r="O29">
        <v>0.8791744954239661</v>
      </c>
    </row>
    <row r="30" spans="1:15" ht="12.75">
      <c r="A30" t="s">
        <v>19</v>
      </c>
      <c r="B30">
        <v>3256.97</v>
      </c>
      <c r="C30">
        <v>-0.146259</v>
      </c>
      <c r="D30">
        <v>18.4261</v>
      </c>
      <c r="E30">
        <v>2.98094</v>
      </c>
      <c r="F30">
        <v>-0.0737651</v>
      </c>
      <c r="G30">
        <v>-0.0389017</v>
      </c>
      <c r="H30">
        <v>18.76</v>
      </c>
      <c r="I30">
        <v>-1.14931</v>
      </c>
      <c r="K30">
        <v>838.7</v>
      </c>
      <c r="L30">
        <v>11.24</v>
      </c>
      <c r="M30">
        <v>1.342094112807</v>
      </c>
      <c r="N30">
        <v>1.20061348412056</v>
      </c>
      <c r="O30">
        <v>0.8838962339153741</v>
      </c>
    </row>
    <row r="31" spans="1:15" ht="12.75">
      <c r="A31" t="s">
        <v>19</v>
      </c>
      <c r="B31">
        <v>1933.88</v>
      </c>
      <c r="C31">
        <v>0.136473</v>
      </c>
      <c r="D31">
        <v>22.9072</v>
      </c>
      <c r="E31">
        <v>4.06548</v>
      </c>
      <c r="F31">
        <v>-0.0955548</v>
      </c>
      <c r="G31">
        <v>0.0269606</v>
      </c>
      <c r="H31">
        <v>28.7793</v>
      </c>
      <c r="I31">
        <v>0.599694</v>
      </c>
      <c r="K31">
        <v>846.8</v>
      </c>
      <c r="L31">
        <v>33.942</v>
      </c>
      <c r="M31">
        <v>5.4028561355409</v>
      </c>
      <c r="N31">
        <v>2.20394844413113</v>
      </c>
      <c r="O31">
        <v>0.8648751546686121</v>
      </c>
    </row>
    <row r="32" spans="1:15" ht="12.75">
      <c r="A32" t="s">
        <v>19</v>
      </c>
      <c r="B32">
        <v>3388.82</v>
      </c>
      <c r="C32">
        <v>-0.111512</v>
      </c>
      <c r="D32">
        <v>15.0641</v>
      </c>
      <c r="E32">
        <v>-0.89588</v>
      </c>
      <c r="F32">
        <v>-0.0753218</v>
      </c>
      <c r="G32">
        <v>-0.0815047</v>
      </c>
      <c r="H32">
        <v>19.6133</v>
      </c>
      <c r="I32">
        <v>-1.42222</v>
      </c>
      <c r="K32">
        <v>865.3</v>
      </c>
      <c r="L32">
        <v>26.105</v>
      </c>
      <c r="M32">
        <v>1.10301705536334</v>
      </c>
      <c r="N32">
        <v>1.13832985391817</v>
      </c>
      <c r="O32">
        <v>0.8845859347390747</v>
      </c>
    </row>
    <row r="33" spans="1:15" ht="12.75">
      <c r="A33" t="s">
        <v>20</v>
      </c>
      <c r="B33">
        <v>2780.76</v>
      </c>
      <c r="C33">
        <v>0.0730566</v>
      </c>
      <c r="D33">
        <v>47.08</v>
      </c>
      <c r="E33">
        <v>11.6648</v>
      </c>
      <c r="F33">
        <v>-0.0909346</v>
      </c>
      <c r="G33">
        <v>0.00985154</v>
      </c>
      <c r="H33">
        <v>7.76519</v>
      </c>
      <c r="I33">
        <v>-0.129753</v>
      </c>
      <c r="K33">
        <v>849.9</v>
      </c>
      <c r="L33">
        <v>35.439</v>
      </c>
      <c r="M33">
        <v>4.82727285743454</v>
      </c>
      <c r="N33">
        <v>0.592932431939563</v>
      </c>
      <c r="O33">
        <v>0.8865080743184571</v>
      </c>
    </row>
    <row r="34" spans="1:15" ht="12.75">
      <c r="A34" t="s">
        <v>21</v>
      </c>
      <c r="B34">
        <v>2263.99</v>
      </c>
      <c r="C34">
        <v>0.0967042</v>
      </c>
      <c r="D34">
        <v>40.0445</v>
      </c>
      <c r="E34">
        <v>-5.13213</v>
      </c>
      <c r="F34">
        <v>0</v>
      </c>
      <c r="G34">
        <v>0.0731899</v>
      </c>
      <c r="H34">
        <v>25.7375</v>
      </c>
      <c r="I34">
        <v>-0.969388</v>
      </c>
      <c r="K34">
        <v>827.4</v>
      </c>
      <c r="L34">
        <v>43.485</v>
      </c>
      <c r="M34">
        <v>3.6934899148949</v>
      </c>
      <c r="N34">
        <v>3.37337893960079</v>
      </c>
      <c r="O34">
        <v>0.8855278567843402</v>
      </c>
    </row>
    <row r="35" spans="1:15" ht="12.75">
      <c r="A35" t="s">
        <v>23</v>
      </c>
      <c r="B35">
        <v>6862.34</v>
      </c>
      <c r="C35">
        <v>0.116661</v>
      </c>
      <c r="D35">
        <v>28.5783</v>
      </c>
      <c r="E35">
        <v>3.70115</v>
      </c>
      <c r="F35">
        <v>-0.161309</v>
      </c>
      <c r="G35">
        <v>0.00549299</v>
      </c>
      <c r="H35">
        <v>15.7586</v>
      </c>
      <c r="I35">
        <v>-0.0880713</v>
      </c>
      <c r="K35">
        <v>790</v>
      </c>
      <c r="L35">
        <v>20.279</v>
      </c>
      <c r="M35">
        <v>-19.4232273292922</v>
      </c>
      <c r="N35">
        <v>0.43583968993365</v>
      </c>
      <c r="O35">
        <v>0.8791866688738064</v>
      </c>
    </row>
    <row r="36" spans="1:15" ht="12.75">
      <c r="A36" t="s">
        <v>25</v>
      </c>
      <c r="B36">
        <v>1786.82</v>
      </c>
      <c r="C36">
        <v>0.145601</v>
      </c>
      <c r="D36">
        <v>3.0459</v>
      </c>
      <c r="E36">
        <v>-2.53249</v>
      </c>
      <c r="F36">
        <v>-0.0750952</v>
      </c>
      <c r="G36">
        <v>-0.0604252</v>
      </c>
      <c r="H36">
        <v>20.0037</v>
      </c>
      <c r="I36">
        <v>0.50607</v>
      </c>
      <c r="K36">
        <v>830.3</v>
      </c>
      <c r="L36">
        <v>18.603</v>
      </c>
      <c r="M36">
        <v>11.4725232783342</v>
      </c>
      <c r="N36">
        <v>4.63497635142794</v>
      </c>
      <c r="O36">
        <v>0.8801543688913138</v>
      </c>
    </row>
    <row r="37" spans="1:15" ht="12.75">
      <c r="A37" t="s">
        <v>25</v>
      </c>
      <c r="B37">
        <v>483.723</v>
      </c>
      <c r="C37">
        <v>-0.0407517</v>
      </c>
      <c r="D37">
        <v>19.9539</v>
      </c>
      <c r="E37">
        <v>2.37896</v>
      </c>
      <c r="F37">
        <v>-0.0729792</v>
      </c>
      <c r="G37">
        <v>-0.0624873</v>
      </c>
      <c r="H37">
        <v>33.6926</v>
      </c>
      <c r="I37">
        <v>-0.0713538</v>
      </c>
      <c r="K37">
        <v>829.4</v>
      </c>
      <c r="L37">
        <v>45.709</v>
      </c>
      <c r="M37">
        <v>20.7992445408898</v>
      </c>
      <c r="N37">
        <v>9.60121337833824</v>
      </c>
      <c r="O37">
        <v>0.8879932117098</v>
      </c>
    </row>
    <row r="38" spans="1:15" ht="12.75">
      <c r="A38" t="s">
        <v>26</v>
      </c>
      <c r="B38">
        <v>6205.59</v>
      </c>
      <c r="C38">
        <v>0.119528</v>
      </c>
      <c r="D38">
        <v>39.1273</v>
      </c>
      <c r="E38">
        <v>-0.386195</v>
      </c>
      <c r="F38">
        <v>-0.108513</v>
      </c>
      <c r="G38">
        <v>0.016697</v>
      </c>
      <c r="H38">
        <v>27.277</v>
      </c>
      <c r="I38">
        <v>0.278306</v>
      </c>
      <c r="K38">
        <v>795.5</v>
      </c>
      <c r="L38">
        <v>7.721</v>
      </c>
      <c r="M38">
        <v>-14.3789651212074</v>
      </c>
      <c r="N38">
        <v>0.996243320611637</v>
      </c>
      <c r="O38">
        <v>0.8853888888888896</v>
      </c>
    </row>
    <row r="39" spans="1:15" ht="12.75">
      <c r="A39" t="s">
        <v>27</v>
      </c>
      <c r="B39">
        <v>3788.53</v>
      </c>
      <c r="C39">
        <v>-0.017921</v>
      </c>
      <c r="D39">
        <v>21.284</v>
      </c>
      <c r="E39">
        <v>2.29993</v>
      </c>
      <c r="F39">
        <v>-0.133245</v>
      </c>
      <c r="G39">
        <v>-0.034401</v>
      </c>
      <c r="H39">
        <v>9.42876</v>
      </c>
      <c r="I39">
        <v>0.940146</v>
      </c>
      <c r="K39">
        <v>825.6</v>
      </c>
      <c r="L39">
        <v>22.708</v>
      </c>
      <c r="M39">
        <v>1.94251873486311</v>
      </c>
      <c r="N39">
        <v>0.702364303730308</v>
      </c>
      <c r="O39">
        <v>0.8799077671436254</v>
      </c>
    </row>
    <row r="40" spans="1:15" ht="12.75">
      <c r="A40" t="s">
        <v>27</v>
      </c>
      <c r="B40">
        <v>2573.83</v>
      </c>
      <c r="C40">
        <v>-0.118438</v>
      </c>
      <c r="D40">
        <v>37.6907</v>
      </c>
      <c r="E40">
        <v>1.01567</v>
      </c>
      <c r="F40">
        <v>-0.107699</v>
      </c>
      <c r="G40">
        <v>0.00685045</v>
      </c>
      <c r="H40">
        <v>20.6921</v>
      </c>
      <c r="I40">
        <v>0.0947131</v>
      </c>
      <c r="K40">
        <v>837.4</v>
      </c>
      <c r="L40">
        <v>26.821</v>
      </c>
      <c r="M40">
        <v>5.56087728030518</v>
      </c>
      <c r="N40">
        <v>1.26276990481043</v>
      </c>
      <c r="O40">
        <v>0.8830254795985027</v>
      </c>
    </row>
    <row r="41" spans="1:15" ht="12.75">
      <c r="A41" t="s">
        <v>29</v>
      </c>
      <c r="B41">
        <v>4707.58</v>
      </c>
      <c r="C41">
        <v>0.111818</v>
      </c>
      <c r="D41">
        <v>21.9954</v>
      </c>
      <c r="E41">
        <v>2.32881</v>
      </c>
      <c r="F41">
        <v>-0.180743</v>
      </c>
      <c r="G41">
        <v>0.00270495</v>
      </c>
      <c r="H41">
        <v>25.7357</v>
      </c>
      <c r="I41">
        <v>0.944458</v>
      </c>
      <c r="K41">
        <v>825.8</v>
      </c>
      <c r="L41">
        <v>-3.376</v>
      </c>
      <c r="M41">
        <v>-2.74794641120138</v>
      </c>
      <c r="N41">
        <v>0.584135028335369</v>
      </c>
      <c r="O41">
        <v>0.8764400921658981</v>
      </c>
    </row>
    <row r="42" spans="1:15" ht="12.75">
      <c r="A42" t="s">
        <v>31</v>
      </c>
      <c r="B42">
        <v>1334.02</v>
      </c>
      <c r="C42">
        <v>0.110115</v>
      </c>
      <c r="D42">
        <v>28.1593</v>
      </c>
      <c r="E42">
        <v>-3.88712</v>
      </c>
      <c r="F42">
        <v>-0.164728</v>
      </c>
      <c r="G42">
        <v>-0.0266225</v>
      </c>
      <c r="H42">
        <v>5.48586</v>
      </c>
      <c r="I42">
        <v>-0.342021</v>
      </c>
      <c r="K42">
        <v>832.9</v>
      </c>
      <c r="L42">
        <v>60.409</v>
      </c>
      <c r="M42">
        <v>13.1577054056905</v>
      </c>
      <c r="N42">
        <v>6.42464678311246</v>
      </c>
      <c r="O42">
        <v>0.8988103285115578</v>
      </c>
    </row>
    <row r="43" spans="1:15" ht="12.75">
      <c r="A43" t="s">
        <v>33</v>
      </c>
      <c r="B43">
        <v>4241.95</v>
      </c>
      <c r="C43">
        <v>-0.0421747</v>
      </c>
      <c r="D43">
        <v>68.9979</v>
      </c>
      <c r="E43">
        <v>5.59275</v>
      </c>
      <c r="F43">
        <v>-0.14755</v>
      </c>
      <c r="G43">
        <v>0.0258542</v>
      </c>
      <c r="H43">
        <v>18.8169</v>
      </c>
      <c r="I43">
        <v>0.310724</v>
      </c>
      <c r="K43">
        <v>795.3</v>
      </c>
      <c r="L43">
        <v>-7.681</v>
      </c>
      <c r="M43">
        <v>-0.0726898346240332</v>
      </c>
      <c r="N43">
        <v>1.22001956726925</v>
      </c>
      <c r="O43">
        <v>0.8705441948821109</v>
      </c>
    </row>
    <row r="44" spans="1:15" ht="12.75">
      <c r="A44" t="s">
        <v>33</v>
      </c>
      <c r="B44">
        <v>1961.81</v>
      </c>
      <c r="C44">
        <v>-0.130509</v>
      </c>
      <c r="D44">
        <v>17.3371</v>
      </c>
      <c r="E44">
        <v>-4.79042</v>
      </c>
      <c r="F44">
        <v>-0.108086</v>
      </c>
      <c r="G44">
        <v>0.0190501</v>
      </c>
      <c r="H44">
        <v>18.4846</v>
      </c>
      <c r="I44">
        <v>0.286456</v>
      </c>
      <c r="K44">
        <v>811.4</v>
      </c>
      <c r="L44">
        <v>16.929</v>
      </c>
      <c r="M44">
        <v>13.863131291152</v>
      </c>
      <c r="N44">
        <v>2.43537983746647</v>
      </c>
      <c r="O44">
        <v>0.8782488506955932</v>
      </c>
    </row>
    <row r="46" spans="1:9" ht="12.75">
      <c r="A46" t="s">
        <v>43</v>
      </c>
      <c r="C46">
        <f>AVERAGE(C2:C44)</f>
        <v>-0.003151891162790696</v>
      </c>
      <c r="D46">
        <f>AVERAGE(D2:D44)</f>
        <v>31.049336511627917</v>
      </c>
      <c r="E46">
        <f>AVERAGE(E2:E44)</f>
        <v>3.6166046976744193</v>
      </c>
      <c r="F46">
        <f>AVERAGE(F2:F3,F8:F10,F12:F19,F21:F33,F35:F44)</f>
        <v>-0.11367353888888893</v>
      </c>
      <c r="G46">
        <f>AVERAGE(G2:G3,G8:G23,G25,G27:G44)</f>
        <v>0.0004034421621621636</v>
      </c>
      <c r="H46">
        <f>AVERAGE(H2:H3,H8:H44)</f>
        <v>21.01741076923076</v>
      </c>
      <c r="I46">
        <f>AVERAGE(I2:I3,I8:I23,I25,I27:I44)</f>
        <v>0.025395483783783767</v>
      </c>
    </row>
    <row r="47" spans="1:9" ht="12.75">
      <c r="A47" t="s">
        <v>44</v>
      </c>
      <c r="C47">
        <f>STDEV(C2:C44)</f>
        <v>0.09517205285426933</v>
      </c>
      <c r="D47">
        <f>STDEV(D2:D44)</f>
        <v>20.30862977195112</v>
      </c>
      <c r="E47">
        <f>STDEV(E2:E44)</f>
        <v>7.483374910925017</v>
      </c>
      <c r="F47">
        <f>STDEV(F2:F3,F8:F10,F12:F19,F21:F33,F35:F44)</f>
        <v>0.03814007627657567</v>
      </c>
      <c r="G47">
        <f>STDEV(G2:G3,G8:G23,G25,G27:G44)</f>
        <v>0.08297024821181717</v>
      </c>
      <c r="H47">
        <f>STDEV(H2:H3,H8:H44)</f>
        <v>10.130329220621933</v>
      </c>
      <c r="I47">
        <f>STDEV(I2:I3,I8:I23,I25,I27:I44)</f>
        <v>0.5895248574232381</v>
      </c>
    </row>
    <row r="48" spans="1:9" ht="12.75">
      <c r="A48" t="s">
        <v>45</v>
      </c>
      <c r="C48">
        <f>C47/SQRT(43)</f>
        <v>0.01451360199589516</v>
      </c>
      <c r="D48">
        <f>D47/SQRT(43)</f>
        <v>3.097037005636717</v>
      </c>
      <c r="E48">
        <f>E47/SQRT(43)</f>
        <v>1.1412039751789478</v>
      </c>
      <c r="F48">
        <f>F47/SQRT(36)</f>
        <v>0.0063566793794292776</v>
      </c>
      <c r="G48">
        <f>G47/SQRT(37)</f>
        <v>0.013640224782496876</v>
      </c>
      <c r="H48">
        <f>H47/SQRT(39)</f>
        <v>1.6221509155359173</v>
      </c>
      <c r="I48">
        <f>I47/SQRT(37)</f>
        <v>0.0969172895517155</v>
      </c>
    </row>
    <row r="50" spans="1:11" ht="12.75">
      <c r="A50" t="s">
        <v>87</v>
      </c>
      <c r="C50">
        <v>0.13</v>
      </c>
      <c r="D50">
        <v>0.82</v>
      </c>
      <c r="E50">
        <v>-0.13</v>
      </c>
      <c r="F50">
        <v>-0.06</v>
      </c>
      <c r="G50">
        <v>-0.01</v>
      </c>
      <c r="H50">
        <v>0.27</v>
      </c>
      <c r="I50">
        <v>-0.04</v>
      </c>
      <c r="K50" t="s">
        <v>88</v>
      </c>
    </row>
    <row r="52" spans="1:12" ht="12.75">
      <c r="A52" t="s">
        <v>46</v>
      </c>
      <c r="C52">
        <v>0.17</v>
      </c>
      <c r="D52">
        <v>0.95</v>
      </c>
      <c r="E52">
        <v>1.87</v>
      </c>
      <c r="F52">
        <v>0.02</v>
      </c>
      <c r="G52">
        <v>0.06</v>
      </c>
      <c r="H52">
        <v>3.74</v>
      </c>
      <c r="I52">
        <v>0.38</v>
      </c>
      <c r="L52" s="1"/>
    </row>
    <row r="53" spans="1:9" ht="12.75">
      <c r="A53" t="s">
        <v>86</v>
      </c>
      <c r="C53">
        <v>0.05</v>
      </c>
      <c r="D53">
        <v>0.5</v>
      </c>
      <c r="E53">
        <v>1</v>
      </c>
      <c r="F53">
        <v>0.01</v>
      </c>
      <c r="G53">
        <v>0.03</v>
      </c>
      <c r="H53">
        <v>2</v>
      </c>
      <c r="I53">
        <v>0.2</v>
      </c>
    </row>
    <row r="56" spans="3:8" ht="12.75">
      <c r="C56" t="s">
        <v>37</v>
      </c>
      <c r="D56" t="s">
        <v>38</v>
      </c>
      <c r="E56" t="s">
        <v>39</v>
      </c>
      <c r="F56" t="s">
        <v>40</v>
      </c>
      <c r="G56" t="s">
        <v>41</v>
      </c>
      <c r="H56" t="s">
        <v>42</v>
      </c>
    </row>
    <row r="57" spans="2:8" ht="12.75">
      <c r="B57">
        <v>3.46085202327531</v>
      </c>
      <c r="C57">
        <v>31.2533</v>
      </c>
      <c r="D57">
        <v>0.590586</v>
      </c>
      <c r="E57">
        <v>-0.125262</v>
      </c>
      <c r="F57">
        <v>0.0281779</v>
      </c>
      <c r="G57">
        <v>27.2128</v>
      </c>
      <c r="H57">
        <v>-0.0126212</v>
      </c>
    </row>
    <row r="58" spans="2:8" ht="12.75">
      <c r="B58">
        <v>2.9766835431065</v>
      </c>
      <c r="C58">
        <v>30.7954</v>
      </c>
      <c r="D58">
        <v>5.10483</v>
      </c>
      <c r="E58">
        <v>-0.125815</v>
      </c>
      <c r="F58">
        <v>-0.0808455</v>
      </c>
      <c r="G58">
        <v>32.1371</v>
      </c>
      <c r="H58">
        <v>0.297085</v>
      </c>
    </row>
    <row r="59" spans="2:8" ht="12.75">
      <c r="B59">
        <v>3.35985148380854</v>
      </c>
      <c r="C59">
        <v>31.6439</v>
      </c>
      <c r="D59">
        <v>11.1118</v>
      </c>
      <c r="E59">
        <v>0</v>
      </c>
      <c r="F59">
        <v>0</v>
      </c>
      <c r="G59">
        <v>0</v>
      </c>
      <c r="H59">
        <v>0</v>
      </c>
    </row>
    <row r="60" spans="2:8" ht="12.75">
      <c r="B60">
        <v>4.9174949645238</v>
      </c>
      <c r="C60">
        <v>38.2673</v>
      </c>
      <c r="D60">
        <v>13.0066</v>
      </c>
      <c r="E60">
        <v>0</v>
      </c>
      <c r="F60">
        <v>0</v>
      </c>
      <c r="G60">
        <v>0</v>
      </c>
      <c r="H60">
        <v>0</v>
      </c>
    </row>
    <row r="61" spans="2:8" ht="12.75">
      <c r="B61">
        <v>5.03205825522128</v>
      </c>
      <c r="C61">
        <v>42.0783</v>
      </c>
      <c r="D61">
        <v>18.4987</v>
      </c>
      <c r="E61">
        <v>0</v>
      </c>
      <c r="F61">
        <v>0</v>
      </c>
      <c r="G61">
        <v>0</v>
      </c>
      <c r="H61">
        <v>0</v>
      </c>
    </row>
    <row r="62" spans="2:8" ht="12.75">
      <c r="B62">
        <v>1.17729169861027</v>
      </c>
      <c r="C62">
        <v>96.4968</v>
      </c>
      <c r="D62">
        <v>14.1465</v>
      </c>
      <c r="E62">
        <v>0</v>
      </c>
      <c r="F62">
        <v>0</v>
      </c>
      <c r="G62">
        <v>0</v>
      </c>
      <c r="H62">
        <v>0</v>
      </c>
    </row>
    <row r="63" spans="2:8" ht="12.75">
      <c r="B63">
        <v>5.73167112530793</v>
      </c>
      <c r="C63">
        <v>43.2341</v>
      </c>
      <c r="D63">
        <v>27.9668</v>
      </c>
      <c r="E63">
        <v>-0.054823</v>
      </c>
      <c r="F63">
        <v>0.33679</v>
      </c>
      <c r="G63">
        <v>25.3132</v>
      </c>
      <c r="H63">
        <v>0.0801922</v>
      </c>
    </row>
    <row r="64" spans="2:8" ht="12.75">
      <c r="B64">
        <v>6.39214694772238</v>
      </c>
      <c r="C64">
        <v>71.888</v>
      </c>
      <c r="D64">
        <v>8.71541</v>
      </c>
      <c r="E64">
        <v>-0.136956</v>
      </c>
      <c r="F64">
        <v>-0.0828888</v>
      </c>
      <c r="G64">
        <v>34.7568</v>
      </c>
      <c r="H64">
        <v>0.351326</v>
      </c>
    </row>
    <row r="65" spans="2:8" ht="12.75">
      <c r="B65">
        <v>8.37930981190254</v>
      </c>
      <c r="C65">
        <v>101.758</v>
      </c>
      <c r="D65">
        <v>23.2527</v>
      </c>
      <c r="E65">
        <v>-0.171209</v>
      </c>
      <c r="F65">
        <v>0.198624</v>
      </c>
      <c r="G65">
        <v>50.9533</v>
      </c>
      <c r="H65">
        <v>0.861713</v>
      </c>
    </row>
    <row r="66" spans="2:8" ht="12.75">
      <c r="B66">
        <v>8.33889634994633</v>
      </c>
      <c r="C66">
        <v>23.3167</v>
      </c>
      <c r="D66">
        <v>0.743882</v>
      </c>
      <c r="E66">
        <v>0</v>
      </c>
      <c r="F66">
        <v>0.0422187</v>
      </c>
      <c r="G66">
        <v>19.833</v>
      </c>
      <c r="H66">
        <v>0.70626</v>
      </c>
    </row>
    <row r="67" spans="2:8" ht="12.75">
      <c r="B67">
        <v>0.227257812197999</v>
      </c>
      <c r="C67">
        <v>3.61607</v>
      </c>
      <c r="D67">
        <v>-15.6252</v>
      </c>
      <c r="E67">
        <v>-0.110334</v>
      </c>
      <c r="F67">
        <v>-0.0918438</v>
      </c>
      <c r="G67">
        <v>20.2009</v>
      </c>
      <c r="H67">
        <v>-0.880705</v>
      </c>
    </row>
    <row r="68" spans="2:8" ht="12.75">
      <c r="B68">
        <v>4.57431213471557</v>
      </c>
      <c r="C68">
        <v>24.4864</v>
      </c>
      <c r="D68">
        <v>3.26447</v>
      </c>
      <c r="E68">
        <v>-0.136537</v>
      </c>
      <c r="F68">
        <v>-0.0930293</v>
      </c>
      <c r="G68">
        <v>11.4714</v>
      </c>
      <c r="H68">
        <v>-0.0678232</v>
      </c>
    </row>
    <row r="69" spans="2:8" ht="12.75">
      <c r="B69">
        <v>5.39742520568728</v>
      </c>
      <c r="C69">
        <v>27.6618</v>
      </c>
      <c r="D69">
        <v>-0.735982</v>
      </c>
      <c r="E69">
        <v>-0.139579</v>
      </c>
      <c r="F69">
        <v>-0.0145945</v>
      </c>
      <c r="G69">
        <v>16.1458</v>
      </c>
      <c r="H69">
        <v>-0.17648</v>
      </c>
    </row>
    <row r="70" spans="2:8" ht="12.75">
      <c r="B70">
        <v>0.367823200620941</v>
      </c>
      <c r="C70">
        <v>23.5651</v>
      </c>
      <c r="D70">
        <v>3.48799</v>
      </c>
      <c r="E70">
        <v>-0.0945377</v>
      </c>
      <c r="F70">
        <v>0.043995</v>
      </c>
      <c r="G70">
        <v>7.9371</v>
      </c>
      <c r="H70">
        <v>0.355595</v>
      </c>
    </row>
    <row r="71" spans="2:8" ht="12.75">
      <c r="B71">
        <v>1.59303199957646</v>
      </c>
      <c r="C71">
        <v>17.2162</v>
      </c>
      <c r="D71">
        <v>0.694778</v>
      </c>
      <c r="E71">
        <v>-0.132286</v>
      </c>
      <c r="F71">
        <v>0.0204696</v>
      </c>
      <c r="G71">
        <v>22.0222</v>
      </c>
      <c r="H71">
        <v>0.189053</v>
      </c>
    </row>
    <row r="72" spans="2:8" ht="12.75">
      <c r="B72">
        <v>3.06577937891168</v>
      </c>
      <c r="C72">
        <v>21.0223</v>
      </c>
      <c r="D72">
        <v>0.126945</v>
      </c>
      <c r="E72">
        <v>-0.114842</v>
      </c>
      <c r="F72">
        <v>0.03311</v>
      </c>
      <c r="G72">
        <v>27.7202</v>
      </c>
      <c r="H72">
        <v>-0.287479</v>
      </c>
    </row>
    <row r="73" spans="2:8" ht="12.75">
      <c r="B73">
        <v>3.45591037274341</v>
      </c>
      <c r="C73">
        <v>27.062</v>
      </c>
      <c r="D73">
        <v>2.66625</v>
      </c>
      <c r="E73">
        <v>-0.0711523</v>
      </c>
      <c r="F73">
        <v>-0.0976036</v>
      </c>
      <c r="G73">
        <v>14.0526</v>
      </c>
      <c r="H73">
        <v>-0.360712</v>
      </c>
    </row>
    <row r="74" spans="2:8" ht="12.75">
      <c r="B74">
        <v>2.9963531302522</v>
      </c>
      <c r="C74">
        <v>20.1035</v>
      </c>
      <c r="D74">
        <v>4.00281</v>
      </c>
      <c r="E74">
        <v>-0.1555</v>
      </c>
      <c r="F74">
        <v>-0.0245419</v>
      </c>
      <c r="G74">
        <v>5.16213</v>
      </c>
      <c r="H74">
        <v>0.520478</v>
      </c>
    </row>
    <row r="75" spans="2:8" ht="12.75">
      <c r="B75">
        <v>2.81600941759725</v>
      </c>
      <c r="C75">
        <v>17.959</v>
      </c>
      <c r="D75">
        <v>1.36189</v>
      </c>
      <c r="E75">
        <v>0</v>
      </c>
      <c r="F75">
        <v>-0.00225037</v>
      </c>
      <c r="G75">
        <v>8.92215</v>
      </c>
      <c r="H75">
        <v>0.403813</v>
      </c>
    </row>
    <row r="76" spans="2:8" ht="12.75">
      <c r="B76">
        <v>0.280395095058062</v>
      </c>
      <c r="C76">
        <v>21.5494</v>
      </c>
      <c r="D76">
        <v>0.709223</v>
      </c>
      <c r="E76">
        <v>-0.167232</v>
      </c>
      <c r="F76">
        <v>0</v>
      </c>
      <c r="G76">
        <v>27.1121</v>
      </c>
      <c r="H76">
        <v>0</v>
      </c>
    </row>
    <row r="77" spans="2:8" ht="12.75">
      <c r="B77">
        <v>2.96691907737177</v>
      </c>
      <c r="C77">
        <v>13.2533</v>
      </c>
      <c r="D77">
        <v>-0.447251</v>
      </c>
      <c r="E77">
        <v>-0.140642</v>
      </c>
      <c r="F77">
        <v>-0.0311186</v>
      </c>
      <c r="G77">
        <v>9.43875</v>
      </c>
      <c r="H77">
        <v>0.730567</v>
      </c>
    </row>
    <row r="78" spans="2:8" ht="12.75">
      <c r="B78">
        <v>4.14307215645981</v>
      </c>
      <c r="C78">
        <v>30.9682</v>
      </c>
      <c r="D78">
        <v>3.1829</v>
      </c>
      <c r="E78">
        <v>-0.151721</v>
      </c>
      <c r="F78">
        <v>0</v>
      </c>
      <c r="G78">
        <v>31.1801</v>
      </c>
      <c r="H78">
        <v>0</v>
      </c>
    </row>
    <row r="79" spans="2:8" ht="12.75">
      <c r="B79">
        <v>0.449374350741266</v>
      </c>
      <c r="C79">
        <v>35.9207</v>
      </c>
      <c r="D79">
        <v>5.9389</v>
      </c>
      <c r="E79">
        <v>-0.0755791</v>
      </c>
      <c r="F79">
        <v>-0.0369728</v>
      </c>
      <c r="G79">
        <v>26.243</v>
      </c>
      <c r="H79">
        <v>-0.346119</v>
      </c>
    </row>
    <row r="80" spans="2:8" ht="12.75">
      <c r="B80">
        <v>6.94926783831468</v>
      </c>
      <c r="C80">
        <v>19.9674</v>
      </c>
      <c r="D80">
        <v>-0.940705</v>
      </c>
      <c r="E80">
        <v>-0.0190477</v>
      </c>
      <c r="F80">
        <v>-0.112582</v>
      </c>
      <c r="G80">
        <v>28.3105</v>
      </c>
      <c r="H80">
        <v>-0.445398</v>
      </c>
    </row>
    <row r="81" spans="2:8" ht="12.75">
      <c r="B81">
        <v>0.565489893729503</v>
      </c>
      <c r="C81">
        <v>18.9022</v>
      </c>
      <c r="D81">
        <v>3.3484</v>
      </c>
      <c r="E81">
        <v>-0.0525685</v>
      </c>
      <c r="F81">
        <v>-0.0176844</v>
      </c>
      <c r="G81">
        <v>1.31108</v>
      </c>
      <c r="H81">
        <v>0.0170971</v>
      </c>
    </row>
    <row r="82" spans="2:8" ht="12.75">
      <c r="B82">
        <v>1.20061348412056</v>
      </c>
      <c r="C82">
        <v>18.4261</v>
      </c>
      <c r="D82">
        <v>2.98094</v>
      </c>
      <c r="E82">
        <v>-0.0737651</v>
      </c>
      <c r="F82">
        <v>-0.0389017</v>
      </c>
      <c r="G82">
        <v>18.76</v>
      </c>
      <c r="H82">
        <v>-1.14931</v>
      </c>
    </row>
    <row r="83" spans="2:8" ht="12.75">
      <c r="B83">
        <v>2.20394844413113</v>
      </c>
      <c r="C83">
        <v>22.9072</v>
      </c>
      <c r="D83">
        <v>4.06548</v>
      </c>
      <c r="E83">
        <v>-0.0955548</v>
      </c>
      <c r="F83">
        <v>0.0269606</v>
      </c>
      <c r="G83">
        <v>28.7793</v>
      </c>
      <c r="H83">
        <v>0.599694</v>
      </c>
    </row>
    <row r="84" spans="2:8" ht="12.75">
      <c r="B84">
        <v>1.13832985391817</v>
      </c>
      <c r="C84">
        <v>15.0641</v>
      </c>
      <c r="D84">
        <v>-0.89588</v>
      </c>
      <c r="E84">
        <v>-0.0753218</v>
      </c>
      <c r="F84">
        <v>-0.0815047</v>
      </c>
      <c r="G84">
        <v>19.6133</v>
      </c>
      <c r="H84">
        <v>-1.42222</v>
      </c>
    </row>
    <row r="85" spans="2:8" ht="12.75">
      <c r="B85">
        <v>0.592932431939563</v>
      </c>
      <c r="C85">
        <v>47.08</v>
      </c>
      <c r="D85">
        <v>11.6648</v>
      </c>
      <c r="E85">
        <v>-0.0909346</v>
      </c>
      <c r="F85">
        <v>0.00985154</v>
      </c>
      <c r="G85">
        <v>7.76519</v>
      </c>
      <c r="H85">
        <v>-0.129753</v>
      </c>
    </row>
    <row r="86" spans="2:8" ht="12.75">
      <c r="B86">
        <v>3.37337893960079</v>
      </c>
      <c r="C86">
        <v>40.0445</v>
      </c>
      <c r="D86">
        <v>-5.13213</v>
      </c>
      <c r="E86">
        <v>0</v>
      </c>
      <c r="F86">
        <v>0.0731899</v>
      </c>
      <c r="G86">
        <v>25.7375</v>
      </c>
      <c r="H86">
        <v>-0.969388</v>
      </c>
    </row>
    <row r="87" spans="2:8" ht="12.75">
      <c r="B87">
        <v>0.43583968993365</v>
      </c>
      <c r="C87">
        <v>28.5783</v>
      </c>
      <c r="D87">
        <v>3.70115</v>
      </c>
      <c r="E87">
        <v>-0.161309</v>
      </c>
      <c r="F87">
        <v>0.00549299</v>
      </c>
      <c r="G87">
        <v>15.7586</v>
      </c>
      <c r="H87">
        <v>-0.0880713</v>
      </c>
    </row>
    <row r="88" spans="2:8" ht="12.75">
      <c r="B88">
        <v>4.63497635142794</v>
      </c>
      <c r="C88">
        <v>3.0459</v>
      </c>
      <c r="D88">
        <v>-2.53249</v>
      </c>
      <c r="E88">
        <v>-0.0750952</v>
      </c>
      <c r="F88">
        <v>-0.0604252</v>
      </c>
      <c r="G88">
        <v>20.0037</v>
      </c>
      <c r="H88">
        <v>0.50607</v>
      </c>
    </row>
    <row r="89" spans="2:8" ht="12.75">
      <c r="B89">
        <v>9.60121337833824</v>
      </c>
      <c r="C89">
        <v>19.9539</v>
      </c>
      <c r="D89">
        <v>2.37896</v>
      </c>
      <c r="E89">
        <v>-0.0729792</v>
      </c>
      <c r="F89">
        <v>-0.0624873</v>
      </c>
      <c r="G89">
        <v>33.6926</v>
      </c>
      <c r="H89">
        <v>-0.0713538</v>
      </c>
    </row>
    <row r="90" spans="2:8" ht="12.75">
      <c r="B90">
        <v>0.996243320611637</v>
      </c>
      <c r="C90">
        <v>39.1273</v>
      </c>
      <c r="D90">
        <v>-0.386195</v>
      </c>
      <c r="E90">
        <v>-0.108513</v>
      </c>
      <c r="F90">
        <v>0.016697</v>
      </c>
      <c r="G90">
        <v>27.277</v>
      </c>
      <c r="H90">
        <v>0.278306</v>
      </c>
    </row>
    <row r="91" spans="2:8" ht="12.75">
      <c r="B91">
        <v>0.702364303730308</v>
      </c>
      <c r="C91">
        <v>21.284</v>
      </c>
      <c r="D91">
        <v>2.29993</v>
      </c>
      <c r="E91">
        <v>-0.133245</v>
      </c>
      <c r="F91">
        <v>-0.034401</v>
      </c>
      <c r="G91">
        <v>9.42876</v>
      </c>
      <c r="H91">
        <v>0.940146</v>
      </c>
    </row>
    <row r="92" spans="2:8" ht="12.75">
      <c r="B92">
        <v>1.26276990481043</v>
      </c>
      <c r="C92">
        <v>37.6907</v>
      </c>
      <c r="D92">
        <v>1.01567</v>
      </c>
      <c r="E92">
        <v>-0.107699</v>
      </c>
      <c r="F92">
        <v>0.00685045</v>
      </c>
      <c r="G92">
        <v>20.6921</v>
      </c>
      <c r="H92">
        <v>0.0947131</v>
      </c>
    </row>
    <row r="93" spans="2:8" ht="12.75">
      <c r="B93">
        <v>0.584135028335369</v>
      </c>
      <c r="C93">
        <v>21.9954</v>
      </c>
      <c r="D93">
        <v>2.32881</v>
      </c>
      <c r="E93">
        <v>-0.180743</v>
      </c>
      <c r="F93">
        <v>0.00270495</v>
      </c>
      <c r="G93">
        <v>25.7357</v>
      </c>
      <c r="H93">
        <v>0.944458</v>
      </c>
    </row>
    <row r="94" spans="2:8" ht="12.75">
      <c r="B94">
        <v>6.42464678311246</v>
      </c>
      <c r="C94">
        <v>28.1593</v>
      </c>
      <c r="D94">
        <v>-3.88712</v>
      </c>
      <c r="E94">
        <v>-0.164728</v>
      </c>
      <c r="F94">
        <v>-0.0266225</v>
      </c>
      <c r="G94">
        <v>5.48586</v>
      </c>
      <c r="H94">
        <v>-0.342021</v>
      </c>
    </row>
    <row r="95" spans="2:8" ht="12.75">
      <c r="B95">
        <v>1.22001956726925</v>
      </c>
      <c r="C95">
        <v>68.9979</v>
      </c>
      <c r="D95">
        <v>5.59275</v>
      </c>
      <c r="E95">
        <v>-0.14755</v>
      </c>
      <c r="F95">
        <v>0.0258542</v>
      </c>
      <c r="G95">
        <v>18.8169</v>
      </c>
      <c r="H95">
        <v>0.310724</v>
      </c>
    </row>
    <row r="96" spans="2:8" ht="12.75">
      <c r="B96">
        <v>2.43537983746647</v>
      </c>
      <c r="C96">
        <v>17.3371</v>
      </c>
      <c r="D96">
        <v>-4.79042</v>
      </c>
      <c r="E96">
        <v>-0.108086</v>
      </c>
      <c r="F96">
        <v>0.0190501</v>
      </c>
      <c r="G96">
        <v>18.4846</v>
      </c>
      <c r="H96">
        <v>0.286456</v>
      </c>
    </row>
  </sheetData>
  <autoFilter ref="A1:O4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31">
      <selection activeCell="K11" sqref="K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279"/>
  <sheetViews>
    <sheetView workbookViewId="0" topLeftCell="A37">
      <selection activeCell="Y74" sqref="Y74"/>
    </sheetView>
  </sheetViews>
  <sheetFormatPr defaultColWidth="9.140625" defaultRowHeight="12.75"/>
  <sheetData>
    <row r="1" spans="1:7" ht="12.7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7" ht="12.75">
      <c r="A2">
        <v>-0.00824112</v>
      </c>
      <c r="B2">
        <v>31.2533</v>
      </c>
      <c r="C2">
        <v>0.590586</v>
      </c>
      <c r="D2">
        <v>-0.125262</v>
      </c>
      <c r="E2">
        <v>0.0281779</v>
      </c>
      <c r="F2">
        <v>27.2128</v>
      </c>
      <c r="G2">
        <v>-0.0126212</v>
      </c>
    </row>
    <row r="3" spans="1:7" ht="12.75">
      <c r="A3">
        <v>-0.0161365</v>
      </c>
      <c r="B3">
        <v>30.7954</v>
      </c>
      <c r="C3">
        <v>5.10483</v>
      </c>
      <c r="D3">
        <v>-0.125815</v>
      </c>
      <c r="E3">
        <v>-0.0808455</v>
      </c>
      <c r="F3">
        <v>32.1371</v>
      </c>
      <c r="G3">
        <v>0.297085</v>
      </c>
    </row>
    <row r="4" spans="1:7" ht="12.75">
      <c r="A4">
        <v>-0.0726565</v>
      </c>
      <c r="B4">
        <v>31.6439</v>
      </c>
      <c r="C4">
        <v>11.1118</v>
      </c>
      <c r="D4">
        <v>0</v>
      </c>
      <c r="E4">
        <v>0</v>
      </c>
      <c r="F4">
        <v>0</v>
      </c>
      <c r="G4">
        <v>0</v>
      </c>
    </row>
    <row r="5" spans="1:7" ht="12.75">
      <c r="A5">
        <v>0.0843291</v>
      </c>
      <c r="B5">
        <v>38.2673</v>
      </c>
      <c r="C5">
        <v>13.0066</v>
      </c>
      <c r="D5">
        <v>0</v>
      </c>
      <c r="E5">
        <v>0</v>
      </c>
      <c r="F5">
        <v>0</v>
      </c>
      <c r="G5">
        <v>0</v>
      </c>
    </row>
    <row r="6" spans="1:7" ht="12.75">
      <c r="A6">
        <v>0.116287</v>
      </c>
      <c r="B6">
        <v>42.0783</v>
      </c>
      <c r="C6">
        <v>18.4987</v>
      </c>
      <c r="D6">
        <v>0</v>
      </c>
      <c r="E6">
        <v>0</v>
      </c>
      <c r="F6">
        <v>0</v>
      </c>
      <c r="G6">
        <v>0</v>
      </c>
    </row>
    <row r="7" spans="1:7" ht="12.75">
      <c r="A7">
        <v>-0.146811</v>
      </c>
      <c r="B7">
        <v>96.4968</v>
      </c>
      <c r="C7">
        <v>14.1465</v>
      </c>
      <c r="D7">
        <v>0</v>
      </c>
      <c r="E7">
        <v>0</v>
      </c>
      <c r="F7">
        <v>0</v>
      </c>
      <c r="G7">
        <v>0</v>
      </c>
    </row>
    <row r="8" spans="1:7" ht="12.75">
      <c r="A8">
        <v>-0.129929</v>
      </c>
      <c r="B8">
        <v>43.2341</v>
      </c>
      <c r="C8">
        <v>27.9668</v>
      </c>
      <c r="D8">
        <v>-0.054823</v>
      </c>
      <c r="E8">
        <v>0.33679</v>
      </c>
      <c r="F8">
        <v>25.3132</v>
      </c>
      <c r="G8">
        <v>0.0801922</v>
      </c>
    </row>
    <row r="9" spans="1:7" ht="12.75">
      <c r="A9">
        <v>-0.0657614</v>
      </c>
      <c r="B9">
        <v>71.888</v>
      </c>
      <c r="C9">
        <v>8.71541</v>
      </c>
      <c r="D9">
        <v>-0.136956</v>
      </c>
      <c r="E9">
        <v>-0.0828888</v>
      </c>
      <c r="F9">
        <v>34.7568</v>
      </c>
      <c r="G9">
        <v>0.351326</v>
      </c>
    </row>
    <row r="10" spans="1:7" ht="12.75">
      <c r="A10">
        <v>-0.0637561</v>
      </c>
      <c r="B10">
        <v>101.758</v>
      </c>
      <c r="C10">
        <v>23.2527</v>
      </c>
      <c r="D10">
        <v>-0.171209</v>
      </c>
      <c r="E10">
        <v>0.198624</v>
      </c>
      <c r="F10">
        <v>50.9533</v>
      </c>
      <c r="G10">
        <v>0.861713</v>
      </c>
    </row>
    <row r="11" spans="1:7" ht="12.75">
      <c r="A11">
        <v>-0.0249268</v>
      </c>
      <c r="B11">
        <v>23.3167</v>
      </c>
      <c r="C11">
        <v>0.743882</v>
      </c>
      <c r="D11">
        <v>0</v>
      </c>
      <c r="E11">
        <v>0.0422187</v>
      </c>
      <c r="F11">
        <v>19.833</v>
      </c>
      <c r="G11">
        <v>0.70626</v>
      </c>
    </row>
    <row r="12" spans="1:7" ht="12.75">
      <c r="A12">
        <v>-0.0957427</v>
      </c>
      <c r="B12">
        <v>3.61607</v>
      </c>
      <c r="C12">
        <v>-15.6252</v>
      </c>
      <c r="D12">
        <v>-0.110334</v>
      </c>
      <c r="E12">
        <v>-0.0918438</v>
      </c>
      <c r="F12">
        <v>20.2009</v>
      </c>
      <c r="G12">
        <v>-0.880705</v>
      </c>
    </row>
    <row r="13" spans="1:7" ht="12.75">
      <c r="A13">
        <v>0.0723228</v>
      </c>
      <c r="B13">
        <v>24.4864</v>
      </c>
      <c r="C13">
        <v>3.26447</v>
      </c>
      <c r="D13">
        <v>-0.136537</v>
      </c>
      <c r="E13">
        <v>-0.0930293</v>
      </c>
      <c r="F13">
        <v>11.4714</v>
      </c>
      <c r="G13">
        <v>-0.0678232</v>
      </c>
    </row>
    <row r="14" spans="1:7" ht="12.75">
      <c r="A14">
        <v>0.0875375</v>
      </c>
      <c r="B14">
        <v>27.6618</v>
      </c>
      <c r="C14">
        <v>-0.735982</v>
      </c>
      <c r="D14">
        <v>-0.139579</v>
      </c>
      <c r="E14">
        <v>-0.0145945</v>
      </c>
      <c r="F14">
        <v>16.1458</v>
      </c>
      <c r="G14">
        <v>-0.17648</v>
      </c>
    </row>
    <row r="15" spans="1:7" ht="12.75">
      <c r="A15">
        <v>0.0883489</v>
      </c>
      <c r="B15">
        <v>23.5651</v>
      </c>
      <c r="C15">
        <v>3.48799</v>
      </c>
      <c r="D15">
        <v>-0.0945377</v>
      </c>
      <c r="E15">
        <v>0.043995</v>
      </c>
      <c r="F15">
        <v>7.9371</v>
      </c>
      <c r="G15">
        <v>0.355595</v>
      </c>
    </row>
    <row r="16" spans="1:7" ht="12.75">
      <c r="A16">
        <v>0.0302372</v>
      </c>
      <c r="B16">
        <v>17.2162</v>
      </c>
      <c r="C16">
        <v>0.694778</v>
      </c>
      <c r="D16">
        <v>-0.132286</v>
      </c>
      <c r="E16">
        <v>0.0204696</v>
      </c>
      <c r="F16">
        <v>22.0222</v>
      </c>
      <c r="G16">
        <v>0.189053</v>
      </c>
    </row>
    <row r="17" spans="1:7" ht="12.75">
      <c r="A17">
        <v>-0.0252884</v>
      </c>
      <c r="B17">
        <v>21.0223</v>
      </c>
      <c r="C17">
        <v>0.126945</v>
      </c>
      <c r="D17">
        <v>-0.114842</v>
      </c>
      <c r="E17">
        <v>0.03311</v>
      </c>
      <c r="F17">
        <v>27.7202</v>
      </c>
      <c r="G17">
        <v>-0.287479</v>
      </c>
    </row>
    <row r="18" spans="1:7" ht="12.75">
      <c r="A18">
        <v>0.0397707</v>
      </c>
      <c r="B18">
        <v>27.062</v>
      </c>
      <c r="C18">
        <v>2.66625</v>
      </c>
      <c r="D18">
        <v>-0.0711523</v>
      </c>
      <c r="E18">
        <v>-0.0976036</v>
      </c>
      <c r="F18">
        <v>14.0526</v>
      </c>
      <c r="G18">
        <v>-0.360712</v>
      </c>
    </row>
    <row r="19" spans="1:7" ht="12.75">
      <c r="A19">
        <v>0.0746148</v>
      </c>
      <c r="B19">
        <v>20.1035</v>
      </c>
      <c r="C19">
        <v>4.00281</v>
      </c>
      <c r="D19">
        <v>-0.1555</v>
      </c>
      <c r="E19">
        <v>-0.0245419</v>
      </c>
      <c r="F19">
        <v>5.16213</v>
      </c>
      <c r="G19">
        <v>0.520478</v>
      </c>
    </row>
    <row r="20" spans="1:7" ht="12.75">
      <c r="A20">
        <v>-0.0701662</v>
      </c>
      <c r="B20">
        <v>17.959</v>
      </c>
      <c r="C20">
        <v>1.36189</v>
      </c>
      <c r="D20">
        <v>0</v>
      </c>
      <c r="E20">
        <v>-0.00225037</v>
      </c>
      <c r="F20">
        <v>8.92215</v>
      </c>
      <c r="G20">
        <v>0.403813</v>
      </c>
    </row>
    <row r="21" spans="1:7" ht="12.75">
      <c r="A21">
        <v>-0.0750193</v>
      </c>
      <c r="B21">
        <v>26.3547</v>
      </c>
      <c r="C21">
        <v>1.31332</v>
      </c>
      <c r="D21">
        <v>-0.0982326</v>
      </c>
      <c r="E21">
        <v>0.0144328</v>
      </c>
      <c r="F21">
        <v>15.4745</v>
      </c>
      <c r="G21">
        <v>-0.670118</v>
      </c>
    </row>
    <row r="22" spans="1:7" ht="12.75">
      <c r="A22">
        <v>0.13127</v>
      </c>
      <c r="B22">
        <v>21.1901</v>
      </c>
      <c r="C22">
        <v>-0.582489</v>
      </c>
      <c r="D22">
        <v>-0.0980738</v>
      </c>
      <c r="E22">
        <v>0.0164935</v>
      </c>
      <c r="F22">
        <v>29.2967</v>
      </c>
      <c r="G22">
        <v>-0.78559</v>
      </c>
    </row>
    <row r="23" spans="1:7" ht="12.75">
      <c r="A23">
        <v>-0.135164</v>
      </c>
      <c r="B23">
        <v>23.8996</v>
      </c>
      <c r="C23">
        <v>2.20569</v>
      </c>
      <c r="D23">
        <v>-0.124794</v>
      </c>
      <c r="E23">
        <v>0.0842621</v>
      </c>
      <c r="F23">
        <v>31.4405</v>
      </c>
      <c r="G23">
        <v>0.671049</v>
      </c>
    </row>
    <row r="24" spans="1:7" ht="12.75">
      <c r="A24">
        <v>0.0724465</v>
      </c>
      <c r="B24">
        <v>21.5494</v>
      </c>
      <c r="C24">
        <v>0.709223</v>
      </c>
      <c r="D24">
        <v>-0.167232</v>
      </c>
      <c r="E24">
        <v>0</v>
      </c>
      <c r="F24">
        <v>27.1121</v>
      </c>
      <c r="G24">
        <v>0</v>
      </c>
    </row>
    <row r="25" spans="1:7" ht="12.75">
      <c r="A25">
        <v>-0.111507</v>
      </c>
      <c r="B25">
        <v>13.2533</v>
      </c>
      <c r="C25">
        <v>-0.447251</v>
      </c>
      <c r="D25">
        <v>-0.140642</v>
      </c>
      <c r="E25">
        <v>-0.0311186</v>
      </c>
      <c r="F25">
        <v>9.43875</v>
      </c>
      <c r="G25">
        <v>0.730567</v>
      </c>
    </row>
    <row r="26" spans="1:7" ht="12.75">
      <c r="A26">
        <v>0.0445104</v>
      </c>
      <c r="B26">
        <v>30.9682</v>
      </c>
      <c r="C26">
        <v>3.1829</v>
      </c>
      <c r="D26">
        <v>-0.151721</v>
      </c>
      <c r="E26">
        <v>0</v>
      </c>
      <c r="F26">
        <v>31.1801</v>
      </c>
      <c r="G26">
        <v>0</v>
      </c>
    </row>
    <row r="27" spans="1:7" ht="12.75">
      <c r="A27">
        <v>-0.0171504</v>
      </c>
      <c r="B27">
        <v>35.9207</v>
      </c>
      <c r="C27">
        <v>5.9389</v>
      </c>
      <c r="D27">
        <v>-0.0755791</v>
      </c>
      <c r="E27">
        <v>-0.0369728</v>
      </c>
      <c r="F27">
        <v>26.243</v>
      </c>
      <c r="G27">
        <v>-0.346119</v>
      </c>
    </row>
    <row r="28" spans="1:7" ht="12.75">
      <c r="A28">
        <v>-0.145339</v>
      </c>
      <c r="B28">
        <v>19.9674</v>
      </c>
      <c r="C28">
        <v>-0.940705</v>
      </c>
      <c r="D28">
        <v>-0.0190477</v>
      </c>
      <c r="E28">
        <v>-0.112582</v>
      </c>
      <c r="F28">
        <v>28.3105</v>
      </c>
      <c r="G28">
        <v>-0.445398</v>
      </c>
    </row>
    <row r="29" spans="1:7" ht="12.75">
      <c r="A29">
        <v>-0.0760022</v>
      </c>
      <c r="B29">
        <v>18.9022</v>
      </c>
      <c r="C29">
        <v>3.3484</v>
      </c>
      <c r="D29">
        <v>-0.0525685</v>
      </c>
      <c r="E29">
        <v>-0.0176844</v>
      </c>
      <c r="F29">
        <v>1.31108</v>
      </c>
      <c r="G29">
        <v>0.0170971</v>
      </c>
    </row>
    <row r="30" spans="1:7" ht="12.75">
      <c r="A30">
        <v>-0.146259</v>
      </c>
      <c r="B30">
        <v>18.4261</v>
      </c>
      <c r="C30">
        <v>2.98094</v>
      </c>
      <c r="D30">
        <v>-0.0737651</v>
      </c>
      <c r="E30">
        <v>-0.0389017</v>
      </c>
      <c r="F30">
        <v>18.76</v>
      </c>
      <c r="G30">
        <v>-1.14931</v>
      </c>
    </row>
    <row r="31" spans="1:7" ht="12.75">
      <c r="A31">
        <v>0.136473</v>
      </c>
      <c r="B31">
        <v>22.9072</v>
      </c>
      <c r="C31">
        <v>4.06548</v>
      </c>
      <c r="D31">
        <v>-0.0955548</v>
      </c>
      <c r="E31">
        <v>0.0269606</v>
      </c>
      <c r="F31">
        <v>28.7793</v>
      </c>
      <c r="G31">
        <v>0.599694</v>
      </c>
    </row>
    <row r="32" spans="1:7" ht="12.75">
      <c r="A32">
        <v>-0.111512</v>
      </c>
      <c r="B32">
        <v>15.0641</v>
      </c>
      <c r="C32">
        <v>-0.89588</v>
      </c>
      <c r="D32">
        <v>-0.0753218</v>
      </c>
      <c r="E32">
        <v>-0.0815047</v>
      </c>
      <c r="F32">
        <v>19.6133</v>
      </c>
      <c r="G32">
        <v>-1.42222</v>
      </c>
    </row>
    <row r="33" spans="1:7" ht="12.75">
      <c r="A33">
        <v>0.0730566</v>
      </c>
      <c r="B33">
        <v>47.08</v>
      </c>
      <c r="C33">
        <v>11.6648</v>
      </c>
      <c r="D33">
        <v>-0.0909346</v>
      </c>
      <c r="E33">
        <v>0.00985154</v>
      </c>
      <c r="F33">
        <v>7.76519</v>
      </c>
      <c r="G33">
        <v>-0.129753</v>
      </c>
    </row>
    <row r="34" spans="1:7" ht="12.75">
      <c r="A34">
        <v>0.0967042</v>
      </c>
      <c r="B34">
        <v>40.0445</v>
      </c>
      <c r="C34">
        <v>-5.13213</v>
      </c>
      <c r="D34">
        <v>0</v>
      </c>
      <c r="E34">
        <v>0.0731899</v>
      </c>
      <c r="F34">
        <v>25.7375</v>
      </c>
      <c r="G34">
        <v>-0.969388</v>
      </c>
    </row>
    <row r="35" spans="1:7" ht="12.75">
      <c r="A35">
        <v>0.116661</v>
      </c>
      <c r="B35">
        <v>28.5783</v>
      </c>
      <c r="C35">
        <v>3.70115</v>
      </c>
      <c r="D35">
        <v>-0.161309</v>
      </c>
      <c r="E35">
        <v>0.00549299</v>
      </c>
      <c r="F35">
        <v>15.7586</v>
      </c>
      <c r="G35">
        <v>-0.0880713</v>
      </c>
    </row>
    <row r="36" spans="1:7" ht="12.75">
      <c r="A36">
        <v>0.145601</v>
      </c>
      <c r="B36">
        <v>3.0459</v>
      </c>
      <c r="C36">
        <v>-2.53249</v>
      </c>
      <c r="D36">
        <v>-0.0750952</v>
      </c>
      <c r="E36">
        <v>-0.0604252</v>
      </c>
      <c r="F36">
        <v>20.0037</v>
      </c>
      <c r="G36">
        <v>0.50607</v>
      </c>
    </row>
    <row r="37" spans="1:7" ht="12.75">
      <c r="A37">
        <v>-0.0407517</v>
      </c>
      <c r="B37">
        <v>19.9539</v>
      </c>
      <c r="C37">
        <v>2.37896</v>
      </c>
      <c r="D37">
        <v>-0.0729792</v>
      </c>
      <c r="E37">
        <v>-0.0624873</v>
      </c>
      <c r="F37">
        <v>33.6926</v>
      </c>
      <c r="G37">
        <v>-0.0713538</v>
      </c>
    </row>
    <row r="38" spans="1:7" ht="12.75">
      <c r="A38">
        <v>0.119528</v>
      </c>
      <c r="B38">
        <v>39.1273</v>
      </c>
      <c r="C38">
        <v>-0.386195</v>
      </c>
      <c r="D38">
        <v>-0.108513</v>
      </c>
      <c r="E38">
        <v>0.016697</v>
      </c>
      <c r="F38">
        <v>27.277</v>
      </c>
      <c r="G38">
        <v>0.278306</v>
      </c>
    </row>
    <row r="39" spans="1:7" ht="12.75">
      <c r="A39">
        <v>-0.017921</v>
      </c>
      <c r="B39">
        <v>21.284</v>
      </c>
      <c r="C39">
        <v>2.29993</v>
      </c>
      <c r="D39">
        <v>-0.133245</v>
      </c>
      <c r="E39">
        <v>-0.034401</v>
      </c>
      <c r="F39">
        <v>9.42876</v>
      </c>
      <c r="G39">
        <v>0.940146</v>
      </c>
    </row>
    <row r="40" spans="1:7" ht="12.75">
      <c r="A40">
        <v>-0.118438</v>
      </c>
      <c r="B40">
        <v>37.6907</v>
      </c>
      <c r="C40">
        <v>1.01567</v>
      </c>
      <c r="D40">
        <v>-0.107699</v>
      </c>
      <c r="E40">
        <v>0.00685045</v>
      </c>
      <c r="F40">
        <v>20.6921</v>
      </c>
      <c r="G40">
        <v>0.0947131</v>
      </c>
    </row>
    <row r="41" spans="1:7" ht="12.75">
      <c r="A41">
        <v>0.111818</v>
      </c>
      <c r="B41">
        <v>21.9954</v>
      </c>
      <c r="C41">
        <v>2.32881</v>
      </c>
      <c r="D41">
        <v>-0.180743</v>
      </c>
      <c r="E41">
        <v>0.00270495</v>
      </c>
      <c r="F41">
        <v>25.7357</v>
      </c>
      <c r="G41">
        <v>0.944458</v>
      </c>
    </row>
    <row r="42" spans="1:7" ht="12.75">
      <c r="A42">
        <v>0.110115</v>
      </c>
      <c r="B42">
        <v>28.1593</v>
      </c>
      <c r="C42">
        <v>-3.88712</v>
      </c>
      <c r="D42">
        <v>-0.164728</v>
      </c>
      <c r="E42">
        <v>-0.0266225</v>
      </c>
      <c r="F42">
        <v>5.48586</v>
      </c>
      <c r="G42">
        <v>-0.342021</v>
      </c>
    </row>
    <row r="43" spans="1:7" ht="12.75">
      <c r="A43">
        <v>-0.0421747</v>
      </c>
      <c r="B43">
        <v>68.9979</v>
      </c>
      <c r="C43">
        <v>5.59275</v>
      </c>
      <c r="D43">
        <v>-0.14755</v>
      </c>
      <c r="E43">
        <v>0.0258542</v>
      </c>
      <c r="F43">
        <v>18.8169</v>
      </c>
      <c r="G43">
        <v>0.310724</v>
      </c>
    </row>
    <row r="44" spans="1:7" ht="12.75">
      <c r="A44">
        <v>-0.130509</v>
      </c>
      <c r="B44">
        <v>17.3371</v>
      </c>
      <c r="C44">
        <v>-4.79042</v>
      </c>
      <c r="D44">
        <v>-0.108086</v>
      </c>
      <c r="E44">
        <v>0.0190501</v>
      </c>
      <c r="F44">
        <v>18.4846</v>
      </c>
      <c r="G44">
        <v>0.286456</v>
      </c>
    </row>
    <row r="47" spans="1:4" ht="12.75">
      <c r="A47" t="s">
        <v>39</v>
      </c>
      <c r="B47" t="s">
        <v>37</v>
      </c>
      <c r="C47" t="s">
        <v>38</v>
      </c>
      <c r="D47" t="s">
        <v>41</v>
      </c>
    </row>
    <row r="48" spans="1:4" ht="12.75">
      <c r="A48">
        <v>-0.125262</v>
      </c>
      <c r="B48">
        <v>31.2533</v>
      </c>
      <c r="C48">
        <v>0.590586</v>
      </c>
      <c r="D48">
        <v>27.2128</v>
      </c>
    </row>
    <row r="49" spans="1:4" ht="12.75">
      <c r="A49">
        <v>-0.125815</v>
      </c>
      <c r="B49">
        <v>30.7954</v>
      </c>
      <c r="C49">
        <v>5.10483</v>
      </c>
      <c r="D49">
        <v>32.1371</v>
      </c>
    </row>
    <row r="50" spans="1:4" ht="12.75">
      <c r="A50">
        <v>-0.054823</v>
      </c>
      <c r="B50">
        <v>43.2341</v>
      </c>
      <c r="C50">
        <v>27.9668</v>
      </c>
      <c r="D50">
        <v>25.3132</v>
      </c>
    </row>
    <row r="51" spans="1:4" ht="12.75">
      <c r="A51">
        <v>-0.136956</v>
      </c>
      <c r="B51">
        <v>71.888</v>
      </c>
      <c r="C51">
        <v>8.71541</v>
      </c>
      <c r="D51">
        <v>34.7568</v>
      </c>
    </row>
    <row r="52" spans="1:4" ht="12.75">
      <c r="A52">
        <v>-0.171209</v>
      </c>
      <c r="B52">
        <v>101.758</v>
      </c>
      <c r="C52">
        <v>23.2527</v>
      </c>
      <c r="D52">
        <v>50.9533</v>
      </c>
    </row>
    <row r="53" spans="1:4" ht="12.75">
      <c r="A53">
        <v>-0.110334</v>
      </c>
      <c r="B53">
        <v>3.61607</v>
      </c>
      <c r="C53">
        <v>-15.6252</v>
      </c>
      <c r="D53">
        <v>20.2009</v>
      </c>
    </row>
    <row r="54" spans="1:4" ht="12.75">
      <c r="A54">
        <v>-0.136537</v>
      </c>
      <c r="B54">
        <v>24.4864</v>
      </c>
      <c r="C54">
        <v>3.26447</v>
      </c>
      <c r="D54">
        <v>11.4714</v>
      </c>
    </row>
    <row r="55" spans="1:4" ht="12.75">
      <c r="A55">
        <v>-0.139579</v>
      </c>
      <c r="B55">
        <v>27.6618</v>
      </c>
      <c r="C55">
        <v>-0.735982</v>
      </c>
      <c r="D55">
        <v>16.1458</v>
      </c>
    </row>
    <row r="56" spans="1:4" ht="12.75">
      <c r="A56">
        <v>-0.0945377</v>
      </c>
      <c r="B56">
        <v>23.5651</v>
      </c>
      <c r="C56">
        <v>3.48799</v>
      </c>
      <c r="D56">
        <v>7.9371</v>
      </c>
    </row>
    <row r="57" spans="1:4" ht="12.75">
      <c r="A57">
        <v>-0.132286</v>
      </c>
      <c r="B57">
        <v>17.2162</v>
      </c>
      <c r="C57">
        <v>0.694778</v>
      </c>
      <c r="D57">
        <v>22.0222</v>
      </c>
    </row>
    <row r="58" spans="1:4" ht="12.75">
      <c r="A58">
        <v>-0.114842</v>
      </c>
      <c r="B58">
        <v>21.0223</v>
      </c>
      <c r="C58">
        <v>0.126945</v>
      </c>
      <c r="D58">
        <v>27.7202</v>
      </c>
    </row>
    <row r="59" spans="1:4" ht="12.75">
      <c r="A59">
        <v>-0.0711523</v>
      </c>
      <c r="B59">
        <v>27.062</v>
      </c>
      <c r="C59">
        <v>2.66625</v>
      </c>
      <c r="D59">
        <v>14.0526</v>
      </c>
    </row>
    <row r="60" spans="1:4" ht="12.75">
      <c r="A60">
        <v>-0.1555</v>
      </c>
      <c r="B60">
        <v>20.1035</v>
      </c>
      <c r="C60">
        <v>4.00281</v>
      </c>
      <c r="D60">
        <v>5.16213</v>
      </c>
    </row>
    <row r="61" spans="1:4" ht="12.75">
      <c r="A61">
        <v>-0.0982326</v>
      </c>
      <c r="B61">
        <v>26.3547</v>
      </c>
      <c r="C61">
        <v>1.31332</v>
      </c>
      <c r="D61">
        <v>15.4745</v>
      </c>
    </row>
    <row r="62" spans="1:4" ht="12.75">
      <c r="A62">
        <v>-0.0980738</v>
      </c>
      <c r="B62">
        <v>21.1901</v>
      </c>
      <c r="C62">
        <v>-0.582489</v>
      </c>
      <c r="D62">
        <v>29.2967</v>
      </c>
    </row>
    <row r="63" spans="1:4" ht="12.75">
      <c r="A63">
        <v>-0.124794</v>
      </c>
      <c r="B63">
        <v>23.8996</v>
      </c>
      <c r="C63">
        <v>2.20569</v>
      </c>
      <c r="D63">
        <v>31.4405</v>
      </c>
    </row>
    <row r="64" spans="1:4" ht="12.75">
      <c r="A64">
        <v>-0.167232</v>
      </c>
      <c r="B64">
        <v>21.5494</v>
      </c>
      <c r="C64">
        <v>0.709223</v>
      </c>
      <c r="D64">
        <v>27.1121</v>
      </c>
    </row>
    <row r="65" spans="1:4" ht="12.75">
      <c r="A65">
        <v>-0.140642</v>
      </c>
      <c r="B65">
        <v>13.2533</v>
      </c>
      <c r="C65">
        <v>-0.447251</v>
      </c>
      <c r="D65">
        <v>9.43875</v>
      </c>
    </row>
    <row r="66" spans="1:4" ht="12.75">
      <c r="A66">
        <v>-0.151721</v>
      </c>
      <c r="B66">
        <v>30.9682</v>
      </c>
      <c r="C66">
        <v>3.1829</v>
      </c>
      <c r="D66">
        <v>31.1801</v>
      </c>
    </row>
    <row r="67" spans="1:4" ht="12.75">
      <c r="A67">
        <v>-0.0755791</v>
      </c>
      <c r="B67">
        <v>35.9207</v>
      </c>
      <c r="C67">
        <v>5.9389</v>
      </c>
      <c r="D67">
        <v>26.243</v>
      </c>
    </row>
    <row r="68" spans="1:4" ht="12.75">
      <c r="A68">
        <v>-0.0190477</v>
      </c>
      <c r="B68">
        <v>19.9674</v>
      </c>
      <c r="C68">
        <v>-0.940705</v>
      </c>
      <c r="D68">
        <v>28.3105</v>
      </c>
    </row>
    <row r="69" spans="1:4" ht="12.75">
      <c r="A69">
        <v>-0.0525685</v>
      </c>
      <c r="B69">
        <v>18.9022</v>
      </c>
      <c r="C69">
        <v>3.3484</v>
      </c>
      <c r="D69">
        <v>1.31108</v>
      </c>
    </row>
    <row r="70" spans="1:4" ht="12.75">
      <c r="A70">
        <v>-0.0737651</v>
      </c>
      <c r="B70">
        <v>18.4261</v>
      </c>
      <c r="C70">
        <v>2.98094</v>
      </c>
      <c r="D70">
        <v>18.76</v>
      </c>
    </row>
    <row r="71" spans="1:4" ht="12.75">
      <c r="A71">
        <v>-0.0955548</v>
      </c>
      <c r="B71">
        <v>22.9072</v>
      </c>
      <c r="C71">
        <v>4.06548</v>
      </c>
      <c r="D71">
        <v>28.7793</v>
      </c>
    </row>
    <row r="72" spans="1:4" ht="12.75">
      <c r="A72">
        <v>-0.0753218</v>
      </c>
      <c r="B72">
        <v>15.0641</v>
      </c>
      <c r="C72">
        <v>-0.89588</v>
      </c>
      <c r="D72">
        <v>19.6133</v>
      </c>
    </row>
    <row r="73" spans="1:4" ht="12.75">
      <c r="A73">
        <v>-0.0909346</v>
      </c>
      <c r="B73">
        <v>47.08</v>
      </c>
      <c r="C73">
        <v>11.6648</v>
      </c>
      <c r="D73">
        <v>7.76519</v>
      </c>
    </row>
    <row r="74" spans="1:4" ht="12.75">
      <c r="A74">
        <v>-0.161309</v>
      </c>
      <c r="B74">
        <v>28.5783</v>
      </c>
      <c r="C74">
        <v>3.70115</v>
      </c>
      <c r="D74">
        <v>15.7586</v>
      </c>
    </row>
    <row r="75" spans="1:4" ht="12.75">
      <c r="A75">
        <v>-0.0750952</v>
      </c>
      <c r="B75">
        <v>3.0459</v>
      </c>
      <c r="C75">
        <v>-2.53249</v>
      </c>
      <c r="D75">
        <v>20.0037</v>
      </c>
    </row>
    <row r="76" spans="1:4" ht="12.75">
      <c r="A76">
        <v>-0.0729792</v>
      </c>
      <c r="B76">
        <v>19.9539</v>
      </c>
      <c r="C76">
        <v>2.37896</v>
      </c>
      <c r="D76">
        <v>33.6926</v>
      </c>
    </row>
    <row r="77" spans="1:4" ht="12.75">
      <c r="A77">
        <v>-0.108513</v>
      </c>
      <c r="B77">
        <v>39.1273</v>
      </c>
      <c r="C77">
        <v>-0.386195</v>
      </c>
      <c r="D77">
        <v>27.277</v>
      </c>
    </row>
    <row r="78" spans="1:4" ht="12.75">
      <c r="A78">
        <v>-0.133245</v>
      </c>
      <c r="B78">
        <v>21.284</v>
      </c>
      <c r="C78">
        <v>2.29993</v>
      </c>
      <c r="D78">
        <v>9.42876</v>
      </c>
    </row>
    <row r="79" spans="1:4" ht="12.75">
      <c r="A79">
        <v>-0.107699</v>
      </c>
      <c r="B79">
        <v>37.6907</v>
      </c>
      <c r="C79">
        <v>1.01567</v>
      </c>
      <c r="D79">
        <v>20.6921</v>
      </c>
    </row>
    <row r="80" spans="1:4" ht="12.75">
      <c r="A80">
        <v>-0.180743</v>
      </c>
      <c r="B80">
        <v>21.9954</v>
      </c>
      <c r="C80">
        <v>2.32881</v>
      </c>
      <c r="D80">
        <v>25.7357</v>
      </c>
    </row>
    <row r="81" spans="1:4" ht="12.75">
      <c r="A81">
        <v>-0.164728</v>
      </c>
      <c r="B81">
        <v>28.1593</v>
      </c>
      <c r="C81">
        <v>-3.88712</v>
      </c>
      <c r="D81">
        <v>5.48586</v>
      </c>
    </row>
    <row r="82" spans="1:4" ht="12.75">
      <c r="A82">
        <v>-0.14755</v>
      </c>
      <c r="B82">
        <v>68.9979</v>
      </c>
      <c r="C82">
        <v>5.59275</v>
      </c>
      <c r="D82">
        <v>18.8169</v>
      </c>
    </row>
    <row r="83" spans="1:4" ht="12.75">
      <c r="A83">
        <v>-0.108086</v>
      </c>
      <c r="B83">
        <v>17.3371</v>
      </c>
      <c r="C83">
        <v>-4.79042</v>
      </c>
      <c r="D83">
        <v>18.4846</v>
      </c>
    </row>
    <row r="86" spans="1:5" ht="12.75">
      <c r="A86" t="s">
        <v>40</v>
      </c>
      <c r="B86" t="s">
        <v>37</v>
      </c>
      <c r="C86" t="s">
        <v>38</v>
      </c>
      <c r="D86" t="s">
        <v>41</v>
      </c>
      <c r="E86" t="s">
        <v>42</v>
      </c>
    </row>
    <row r="87" spans="1:5" ht="12.75">
      <c r="A87">
        <v>0.0281779</v>
      </c>
      <c r="B87">
        <v>31.2533</v>
      </c>
      <c r="C87">
        <v>0.590586</v>
      </c>
      <c r="D87">
        <v>27.2128</v>
      </c>
      <c r="E87">
        <v>-0.0126212</v>
      </c>
    </row>
    <row r="88" spans="1:5" ht="12.75">
      <c r="A88">
        <v>-0.0808455</v>
      </c>
      <c r="B88">
        <v>30.7954</v>
      </c>
      <c r="C88">
        <v>5.10483</v>
      </c>
      <c r="D88">
        <v>32.1371</v>
      </c>
      <c r="E88">
        <v>0.297085</v>
      </c>
    </row>
    <row r="89" spans="1:5" ht="12.75">
      <c r="A89">
        <v>0.33679</v>
      </c>
      <c r="B89">
        <v>43.2341</v>
      </c>
      <c r="C89">
        <v>27.9668</v>
      </c>
      <c r="D89">
        <v>25.3132</v>
      </c>
      <c r="E89">
        <v>0.0801922</v>
      </c>
    </row>
    <row r="90" spans="1:5" ht="12.75">
      <c r="A90">
        <v>-0.0828888</v>
      </c>
      <c r="B90">
        <v>71.888</v>
      </c>
      <c r="C90">
        <v>8.71541</v>
      </c>
      <c r="D90">
        <v>34.7568</v>
      </c>
      <c r="E90">
        <v>0.351326</v>
      </c>
    </row>
    <row r="91" spans="1:5" ht="12.75">
      <c r="A91">
        <v>0.198624</v>
      </c>
      <c r="B91">
        <v>101.758</v>
      </c>
      <c r="C91">
        <v>23.2527</v>
      </c>
      <c r="D91">
        <v>50.9533</v>
      </c>
      <c r="E91">
        <v>0.861713</v>
      </c>
    </row>
    <row r="92" spans="1:5" ht="12.75">
      <c r="A92">
        <v>0.0422187</v>
      </c>
      <c r="B92">
        <v>23.3167</v>
      </c>
      <c r="C92">
        <v>0.743882</v>
      </c>
      <c r="D92">
        <v>19.833</v>
      </c>
      <c r="E92">
        <v>0.70626</v>
      </c>
    </row>
    <row r="93" spans="1:5" ht="12.75">
      <c r="A93">
        <v>-0.0918438</v>
      </c>
      <c r="B93">
        <v>3.61607</v>
      </c>
      <c r="C93">
        <v>-15.6252</v>
      </c>
      <c r="D93">
        <v>20.2009</v>
      </c>
      <c r="E93">
        <v>-0.880705</v>
      </c>
    </row>
    <row r="94" spans="1:5" ht="12.75">
      <c r="A94">
        <v>-0.0930293</v>
      </c>
      <c r="B94">
        <v>24.4864</v>
      </c>
      <c r="C94">
        <v>3.26447</v>
      </c>
      <c r="D94">
        <v>11.4714</v>
      </c>
      <c r="E94">
        <v>-0.0678232</v>
      </c>
    </row>
    <row r="95" spans="1:5" ht="12.75">
      <c r="A95">
        <v>-0.0145945</v>
      </c>
      <c r="B95">
        <v>27.6618</v>
      </c>
      <c r="C95">
        <v>-0.735982</v>
      </c>
      <c r="D95">
        <v>16.1458</v>
      </c>
      <c r="E95">
        <v>-0.17648</v>
      </c>
    </row>
    <row r="96" spans="1:5" ht="12.75">
      <c r="A96">
        <v>0.043995</v>
      </c>
      <c r="B96">
        <v>23.5651</v>
      </c>
      <c r="C96">
        <v>3.48799</v>
      </c>
      <c r="D96">
        <v>7.9371</v>
      </c>
      <c r="E96">
        <v>0.355595</v>
      </c>
    </row>
    <row r="97" spans="1:5" ht="12.75">
      <c r="A97">
        <v>0.0204696</v>
      </c>
      <c r="B97">
        <v>17.2162</v>
      </c>
      <c r="C97">
        <v>0.694778</v>
      </c>
      <c r="D97">
        <v>22.0222</v>
      </c>
      <c r="E97">
        <v>0.189053</v>
      </c>
    </row>
    <row r="98" spans="1:5" ht="12.75">
      <c r="A98">
        <v>0.03311</v>
      </c>
      <c r="B98">
        <v>21.0223</v>
      </c>
      <c r="C98">
        <v>0.126945</v>
      </c>
      <c r="D98">
        <v>27.7202</v>
      </c>
      <c r="E98">
        <v>-0.287479</v>
      </c>
    </row>
    <row r="99" spans="1:5" ht="12.75">
      <c r="A99">
        <v>-0.0976036</v>
      </c>
      <c r="B99">
        <v>27.062</v>
      </c>
      <c r="C99">
        <v>2.66625</v>
      </c>
      <c r="D99">
        <v>14.0526</v>
      </c>
      <c r="E99">
        <v>-0.360712</v>
      </c>
    </row>
    <row r="100" spans="1:5" ht="12.75">
      <c r="A100">
        <v>-0.0245419</v>
      </c>
      <c r="B100">
        <v>20.1035</v>
      </c>
      <c r="C100">
        <v>4.00281</v>
      </c>
      <c r="D100">
        <v>5.16213</v>
      </c>
      <c r="E100">
        <v>0.520478</v>
      </c>
    </row>
    <row r="101" spans="1:5" ht="12.75">
      <c r="A101">
        <v>-0.00225037</v>
      </c>
      <c r="B101">
        <v>17.959</v>
      </c>
      <c r="C101">
        <v>1.36189</v>
      </c>
      <c r="D101">
        <v>8.92215</v>
      </c>
      <c r="E101">
        <v>0.403813</v>
      </c>
    </row>
    <row r="102" spans="1:5" ht="12.75">
      <c r="A102">
        <v>0.0144328</v>
      </c>
      <c r="B102">
        <v>26.3547</v>
      </c>
      <c r="C102">
        <v>1.31332</v>
      </c>
      <c r="D102">
        <v>15.4745</v>
      </c>
      <c r="E102">
        <v>-0.670118</v>
      </c>
    </row>
    <row r="103" spans="1:5" ht="12.75">
      <c r="A103">
        <v>0.0164935</v>
      </c>
      <c r="B103">
        <v>21.1901</v>
      </c>
      <c r="C103">
        <v>-0.582489</v>
      </c>
      <c r="D103">
        <v>29.2967</v>
      </c>
      <c r="E103">
        <v>-0.78559</v>
      </c>
    </row>
    <row r="104" spans="1:5" ht="12.75">
      <c r="A104">
        <v>0.0842621</v>
      </c>
      <c r="B104">
        <v>23.8996</v>
      </c>
      <c r="C104">
        <v>2.20569</v>
      </c>
      <c r="D104">
        <v>31.4405</v>
      </c>
      <c r="E104">
        <v>0.671049</v>
      </c>
    </row>
    <row r="105" spans="1:5" ht="12.75">
      <c r="A105">
        <v>-0.0311186</v>
      </c>
      <c r="B105">
        <v>13.2533</v>
      </c>
      <c r="C105">
        <v>-0.447251</v>
      </c>
      <c r="D105">
        <v>9.43875</v>
      </c>
      <c r="E105">
        <v>0.730567</v>
      </c>
    </row>
    <row r="106" spans="1:5" ht="12.75">
      <c r="A106">
        <v>-0.0369728</v>
      </c>
      <c r="B106">
        <v>35.9207</v>
      </c>
      <c r="C106">
        <v>5.9389</v>
      </c>
      <c r="D106">
        <v>26.243</v>
      </c>
      <c r="E106">
        <v>-0.346119</v>
      </c>
    </row>
    <row r="107" spans="1:5" ht="12.75">
      <c r="A107">
        <v>-0.112582</v>
      </c>
      <c r="B107">
        <v>19.9674</v>
      </c>
      <c r="C107">
        <v>-0.940705</v>
      </c>
      <c r="D107">
        <v>28.3105</v>
      </c>
      <c r="E107">
        <v>-0.445398</v>
      </c>
    </row>
    <row r="108" spans="1:5" ht="12.75">
      <c r="A108">
        <v>-0.0176844</v>
      </c>
      <c r="B108">
        <v>18.9022</v>
      </c>
      <c r="C108">
        <v>3.3484</v>
      </c>
      <c r="D108">
        <v>1.31108</v>
      </c>
      <c r="E108">
        <v>0.0170971</v>
      </c>
    </row>
    <row r="109" spans="1:5" ht="12.75">
      <c r="A109">
        <v>-0.0389017</v>
      </c>
      <c r="B109">
        <v>18.4261</v>
      </c>
      <c r="C109">
        <v>2.98094</v>
      </c>
      <c r="D109">
        <v>18.76</v>
      </c>
      <c r="E109">
        <v>-1.14931</v>
      </c>
    </row>
    <row r="110" spans="1:5" ht="12.75">
      <c r="A110">
        <v>0.0269606</v>
      </c>
      <c r="B110">
        <v>22.9072</v>
      </c>
      <c r="C110">
        <v>4.06548</v>
      </c>
      <c r="D110">
        <v>28.7793</v>
      </c>
      <c r="E110">
        <v>0.599694</v>
      </c>
    </row>
    <row r="111" spans="1:5" ht="12.75">
      <c r="A111">
        <v>-0.0815047</v>
      </c>
      <c r="B111">
        <v>15.0641</v>
      </c>
      <c r="C111">
        <v>-0.89588</v>
      </c>
      <c r="D111">
        <v>19.6133</v>
      </c>
      <c r="E111">
        <v>-1.42222</v>
      </c>
    </row>
    <row r="112" spans="1:5" ht="12.75">
      <c r="A112">
        <v>0.00985154</v>
      </c>
      <c r="B112">
        <v>47.08</v>
      </c>
      <c r="C112">
        <v>11.6648</v>
      </c>
      <c r="D112">
        <v>7.76519</v>
      </c>
      <c r="E112">
        <v>-0.129753</v>
      </c>
    </row>
    <row r="113" spans="1:5" ht="12.75">
      <c r="A113">
        <v>0.0731899</v>
      </c>
      <c r="B113">
        <v>40.0445</v>
      </c>
      <c r="C113">
        <v>-5.13213</v>
      </c>
      <c r="D113">
        <v>25.7375</v>
      </c>
      <c r="E113">
        <v>-0.969388</v>
      </c>
    </row>
    <row r="114" spans="1:5" ht="12.75">
      <c r="A114">
        <v>0.00549299</v>
      </c>
      <c r="B114">
        <v>28.5783</v>
      </c>
      <c r="C114">
        <v>3.70115</v>
      </c>
      <c r="D114">
        <v>15.7586</v>
      </c>
      <c r="E114">
        <v>-0.0880713</v>
      </c>
    </row>
    <row r="115" spans="1:5" ht="12.75">
      <c r="A115">
        <v>-0.0604252</v>
      </c>
      <c r="B115">
        <v>3.0459</v>
      </c>
      <c r="C115">
        <v>-2.53249</v>
      </c>
      <c r="D115">
        <v>20.0037</v>
      </c>
      <c r="E115">
        <v>0.50607</v>
      </c>
    </row>
    <row r="116" spans="1:5" ht="12.75">
      <c r="A116">
        <v>-0.0624873</v>
      </c>
      <c r="B116">
        <v>19.9539</v>
      </c>
      <c r="C116">
        <v>2.37896</v>
      </c>
      <c r="D116">
        <v>33.6926</v>
      </c>
      <c r="E116">
        <v>-0.0713538</v>
      </c>
    </row>
    <row r="117" spans="1:5" ht="12.75">
      <c r="A117">
        <v>0.016697</v>
      </c>
      <c r="B117">
        <v>39.1273</v>
      </c>
      <c r="C117">
        <v>-0.386195</v>
      </c>
      <c r="D117">
        <v>27.277</v>
      </c>
      <c r="E117">
        <v>0.278306</v>
      </c>
    </row>
    <row r="118" spans="1:5" ht="12.75">
      <c r="A118">
        <v>-0.034401</v>
      </c>
      <c r="B118">
        <v>21.284</v>
      </c>
      <c r="C118">
        <v>2.29993</v>
      </c>
      <c r="D118">
        <v>9.42876</v>
      </c>
      <c r="E118">
        <v>0.940146</v>
      </c>
    </row>
    <row r="119" spans="1:5" ht="12.75">
      <c r="A119">
        <v>0.00685045</v>
      </c>
      <c r="B119">
        <v>37.6907</v>
      </c>
      <c r="C119">
        <v>1.01567</v>
      </c>
      <c r="D119">
        <v>20.6921</v>
      </c>
      <c r="E119">
        <v>0.0947131</v>
      </c>
    </row>
    <row r="120" spans="1:5" ht="12.75">
      <c r="A120">
        <v>0.00270495</v>
      </c>
      <c r="B120">
        <v>21.9954</v>
      </c>
      <c r="C120">
        <v>2.32881</v>
      </c>
      <c r="D120">
        <v>25.7357</v>
      </c>
      <c r="E120">
        <v>0.944458</v>
      </c>
    </row>
    <row r="121" spans="1:5" ht="12.75">
      <c r="A121">
        <v>-0.0266225</v>
      </c>
      <c r="B121">
        <v>28.1593</v>
      </c>
      <c r="C121">
        <v>-3.88712</v>
      </c>
      <c r="D121">
        <v>5.48586</v>
      </c>
      <c r="E121">
        <v>-0.342021</v>
      </c>
    </row>
    <row r="122" spans="1:5" ht="12.75">
      <c r="A122">
        <v>0.0258542</v>
      </c>
      <c r="B122">
        <v>68.9979</v>
      </c>
      <c r="C122">
        <v>5.59275</v>
      </c>
      <c r="D122">
        <v>18.8169</v>
      </c>
      <c r="E122">
        <v>0.310724</v>
      </c>
    </row>
    <row r="123" spans="1:5" ht="12.75">
      <c r="A123">
        <v>0.0190501</v>
      </c>
      <c r="B123">
        <v>17.3371</v>
      </c>
      <c r="C123">
        <v>-4.79042</v>
      </c>
      <c r="D123">
        <v>18.4846</v>
      </c>
      <c r="E123">
        <v>0.286456</v>
      </c>
    </row>
    <row r="126" spans="1:3" ht="12.75">
      <c r="A126" t="s">
        <v>41</v>
      </c>
      <c r="B126" t="s">
        <v>37</v>
      </c>
      <c r="C126" t="s">
        <v>38</v>
      </c>
    </row>
    <row r="127" spans="1:3" ht="12.75">
      <c r="A127">
        <v>27.2128</v>
      </c>
      <c r="B127">
        <v>31.2533</v>
      </c>
      <c r="C127">
        <v>0.590586</v>
      </c>
    </row>
    <row r="128" spans="1:3" ht="12.75">
      <c r="A128">
        <v>32.1371</v>
      </c>
      <c r="B128">
        <v>30.7954</v>
      </c>
      <c r="C128">
        <v>5.10483</v>
      </c>
    </row>
    <row r="129" spans="1:3" ht="12.75">
      <c r="A129">
        <v>25.3132</v>
      </c>
      <c r="B129">
        <v>43.2341</v>
      </c>
      <c r="C129">
        <v>27.9668</v>
      </c>
    </row>
    <row r="130" spans="1:3" ht="12.75">
      <c r="A130">
        <v>34.7568</v>
      </c>
      <c r="B130">
        <v>71.888</v>
      </c>
      <c r="C130">
        <v>8.71541</v>
      </c>
    </row>
    <row r="131" spans="1:3" ht="12.75">
      <c r="A131">
        <v>50.9533</v>
      </c>
      <c r="B131">
        <v>101.758</v>
      </c>
      <c r="C131">
        <v>23.2527</v>
      </c>
    </row>
    <row r="132" spans="1:3" ht="12.75">
      <c r="A132">
        <v>19.833</v>
      </c>
      <c r="B132">
        <v>23.3167</v>
      </c>
      <c r="C132">
        <v>0.743882</v>
      </c>
    </row>
    <row r="133" spans="1:3" ht="12.75">
      <c r="A133">
        <v>20.2009</v>
      </c>
      <c r="B133">
        <v>3.61607</v>
      </c>
      <c r="C133">
        <v>-15.6252</v>
      </c>
    </row>
    <row r="134" spans="1:3" ht="12.75">
      <c r="A134">
        <v>11.4714</v>
      </c>
      <c r="B134">
        <v>24.4864</v>
      </c>
      <c r="C134">
        <v>3.26447</v>
      </c>
    </row>
    <row r="135" spans="1:3" ht="12.75">
      <c r="A135">
        <v>16.1458</v>
      </c>
      <c r="B135">
        <v>27.6618</v>
      </c>
      <c r="C135">
        <v>-0.735982</v>
      </c>
    </row>
    <row r="136" spans="1:3" ht="12.75">
      <c r="A136">
        <v>7.9371</v>
      </c>
      <c r="B136">
        <v>23.5651</v>
      </c>
      <c r="C136">
        <v>3.48799</v>
      </c>
    </row>
    <row r="137" spans="1:3" ht="12.75">
      <c r="A137">
        <v>22.0222</v>
      </c>
      <c r="B137">
        <v>17.2162</v>
      </c>
      <c r="C137">
        <v>0.694778</v>
      </c>
    </row>
    <row r="138" spans="1:3" ht="12.75">
      <c r="A138">
        <v>27.7202</v>
      </c>
      <c r="B138">
        <v>21.0223</v>
      </c>
      <c r="C138">
        <v>0.126945</v>
      </c>
    </row>
    <row r="139" spans="1:3" ht="12.75">
      <c r="A139">
        <v>14.0526</v>
      </c>
      <c r="B139">
        <v>27.062</v>
      </c>
      <c r="C139">
        <v>2.66625</v>
      </c>
    </row>
    <row r="140" spans="1:3" ht="12.75">
      <c r="A140">
        <v>5.16213</v>
      </c>
      <c r="B140">
        <v>20.1035</v>
      </c>
      <c r="C140">
        <v>4.00281</v>
      </c>
    </row>
    <row r="141" spans="1:3" ht="12.75">
      <c r="A141">
        <v>8.92215</v>
      </c>
      <c r="B141">
        <v>17.959</v>
      </c>
      <c r="C141">
        <v>1.36189</v>
      </c>
    </row>
    <row r="142" spans="1:3" ht="12.75">
      <c r="A142">
        <v>15.4745</v>
      </c>
      <c r="B142">
        <v>26.3547</v>
      </c>
      <c r="C142">
        <v>1.31332</v>
      </c>
    </row>
    <row r="143" spans="1:3" ht="12.75">
      <c r="A143">
        <v>29.2967</v>
      </c>
      <c r="B143">
        <v>21.1901</v>
      </c>
      <c r="C143">
        <v>-0.582489</v>
      </c>
    </row>
    <row r="144" spans="1:3" ht="12.75">
      <c r="A144">
        <v>31.4405</v>
      </c>
      <c r="B144">
        <v>23.8996</v>
      </c>
      <c r="C144">
        <v>2.20569</v>
      </c>
    </row>
    <row r="145" spans="1:3" ht="12.75">
      <c r="A145">
        <v>27.1121</v>
      </c>
      <c r="B145">
        <v>21.5494</v>
      </c>
      <c r="C145">
        <v>0.709223</v>
      </c>
    </row>
    <row r="146" spans="1:3" ht="12.75">
      <c r="A146">
        <v>9.43875</v>
      </c>
      <c r="B146">
        <v>13.2533</v>
      </c>
      <c r="C146">
        <v>-0.447251</v>
      </c>
    </row>
    <row r="147" spans="1:3" ht="12.75">
      <c r="A147">
        <v>31.1801</v>
      </c>
      <c r="B147">
        <v>30.9682</v>
      </c>
      <c r="C147">
        <v>3.1829</v>
      </c>
    </row>
    <row r="148" spans="1:3" ht="12.75">
      <c r="A148">
        <v>26.243</v>
      </c>
      <c r="B148">
        <v>35.9207</v>
      </c>
      <c r="C148">
        <v>5.9389</v>
      </c>
    </row>
    <row r="149" spans="1:3" ht="12.75">
      <c r="A149">
        <v>28.3105</v>
      </c>
      <c r="B149">
        <v>19.9674</v>
      </c>
      <c r="C149">
        <v>-0.940705</v>
      </c>
    </row>
    <row r="150" spans="1:3" ht="12.75">
      <c r="A150">
        <v>1.31108</v>
      </c>
      <c r="B150">
        <v>18.9022</v>
      </c>
      <c r="C150">
        <v>3.3484</v>
      </c>
    </row>
    <row r="151" spans="1:3" ht="12.75">
      <c r="A151">
        <v>18.76</v>
      </c>
      <c r="B151">
        <v>18.4261</v>
      </c>
      <c r="C151">
        <v>2.98094</v>
      </c>
    </row>
    <row r="152" spans="1:3" ht="12.75">
      <c r="A152">
        <v>28.7793</v>
      </c>
      <c r="B152">
        <v>22.9072</v>
      </c>
      <c r="C152">
        <v>4.06548</v>
      </c>
    </row>
    <row r="153" spans="1:3" ht="12.75">
      <c r="A153">
        <v>19.6133</v>
      </c>
      <c r="B153">
        <v>15.0641</v>
      </c>
      <c r="C153">
        <v>-0.89588</v>
      </c>
    </row>
    <row r="154" spans="1:3" ht="12.75">
      <c r="A154">
        <v>7.76519</v>
      </c>
      <c r="B154">
        <v>47.08</v>
      </c>
      <c r="C154">
        <v>11.6648</v>
      </c>
    </row>
    <row r="155" spans="1:3" ht="12.75">
      <c r="A155">
        <v>25.7375</v>
      </c>
      <c r="B155">
        <v>40.0445</v>
      </c>
      <c r="C155">
        <v>-5.13213</v>
      </c>
    </row>
    <row r="156" spans="1:3" ht="12.75">
      <c r="A156">
        <v>15.7586</v>
      </c>
      <c r="B156">
        <v>28.5783</v>
      </c>
      <c r="C156">
        <v>3.70115</v>
      </c>
    </row>
    <row r="157" spans="1:3" ht="12.75">
      <c r="A157">
        <v>20.0037</v>
      </c>
      <c r="B157">
        <v>3.0459</v>
      </c>
      <c r="C157">
        <v>-2.53249</v>
      </c>
    </row>
    <row r="158" spans="1:3" ht="12.75">
      <c r="A158">
        <v>33.6926</v>
      </c>
      <c r="B158">
        <v>19.9539</v>
      </c>
      <c r="C158">
        <v>2.37896</v>
      </c>
    </row>
    <row r="159" spans="1:3" ht="12.75">
      <c r="A159">
        <v>27.277</v>
      </c>
      <c r="B159">
        <v>39.1273</v>
      </c>
      <c r="C159">
        <v>-0.386195</v>
      </c>
    </row>
    <row r="160" spans="1:3" ht="12.75">
      <c r="A160">
        <v>9.42876</v>
      </c>
      <c r="B160">
        <v>21.284</v>
      </c>
      <c r="C160">
        <v>2.29993</v>
      </c>
    </row>
    <row r="161" spans="1:3" ht="12.75">
      <c r="A161">
        <v>20.6921</v>
      </c>
      <c r="B161">
        <v>37.6907</v>
      </c>
      <c r="C161">
        <v>1.01567</v>
      </c>
    </row>
    <row r="162" spans="1:3" ht="12.75">
      <c r="A162">
        <v>25.7357</v>
      </c>
      <c r="B162">
        <v>21.9954</v>
      </c>
      <c r="C162">
        <v>2.32881</v>
      </c>
    </row>
    <row r="163" spans="1:3" ht="12.75">
      <c r="A163">
        <v>5.48586</v>
      </c>
      <c r="B163">
        <v>28.1593</v>
      </c>
      <c r="C163">
        <v>-3.88712</v>
      </c>
    </row>
    <row r="164" spans="1:3" ht="12.75">
      <c r="A164">
        <v>18.8169</v>
      </c>
      <c r="B164">
        <v>68.9979</v>
      </c>
      <c r="C164">
        <v>5.59275</v>
      </c>
    </row>
    <row r="165" spans="1:3" ht="12.75">
      <c r="A165">
        <v>18.4846</v>
      </c>
      <c r="B165">
        <v>17.3371</v>
      </c>
      <c r="C165">
        <v>-4.79042</v>
      </c>
    </row>
    <row r="168" spans="1:5" ht="12.75">
      <c r="A168" t="s">
        <v>42</v>
      </c>
      <c r="B168" t="s">
        <v>37</v>
      </c>
      <c r="C168" t="s">
        <v>38</v>
      </c>
      <c r="D168" t="s">
        <v>40</v>
      </c>
      <c r="E168" t="s">
        <v>41</v>
      </c>
    </row>
    <row r="169" spans="1:5" ht="12.75">
      <c r="A169">
        <v>-0.0126212</v>
      </c>
      <c r="B169">
        <v>31.2533</v>
      </c>
      <c r="C169">
        <v>0.590586</v>
      </c>
      <c r="D169">
        <v>0.0281779</v>
      </c>
      <c r="E169">
        <v>27.2128</v>
      </c>
    </row>
    <row r="170" spans="1:5" ht="12.75">
      <c r="A170">
        <v>0.297085</v>
      </c>
      <c r="B170">
        <v>30.7954</v>
      </c>
      <c r="C170">
        <v>5.10483</v>
      </c>
      <c r="D170">
        <v>-0.0808455</v>
      </c>
      <c r="E170">
        <v>32.1371</v>
      </c>
    </row>
    <row r="171" spans="1:5" ht="12.75">
      <c r="A171">
        <v>0.0801922</v>
      </c>
      <c r="B171">
        <v>43.2341</v>
      </c>
      <c r="C171">
        <v>27.9668</v>
      </c>
      <c r="D171">
        <v>0.33679</v>
      </c>
      <c r="E171">
        <v>25.3132</v>
      </c>
    </row>
    <row r="172" spans="1:5" ht="12.75">
      <c r="A172">
        <v>0.351326</v>
      </c>
      <c r="B172">
        <v>71.888</v>
      </c>
      <c r="C172">
        <v>8.71541</v>
      </c>
      <c r="D172">
        <v>-0.0828888</v>
      </c>
      <c r="E172">
        <v>34.7568</v>
      </c>
    </row>
    <row r="173" spans="1:5" ht="12.75">
      <c r="A173">
        <v>0.861713</v>
      </c>
      <c r="B173">
        <v>101.758</v>
      </c>
      <c r="C173">
        <v>23.2527</v>
      </c>
      <c r="D173">
        <v>0.198624</v>
      </c>
      <c r="E173">
        <v>50.9533</v>
      </c>
    </row>
    <row r="174" spans="1:5" ht="12.75">
      <c r="A174">
        <v>0.70626</v>
      </c>
      <c r="B174">
        <v>23.3167</v>
      </c>
      <c r="C174">
        <v>0.743882</v>
      </c>
      <c r="D174">
        <v>0.0422187</v>
      </c>
      <c r="E174">
        <v>19.833</v>
      </c>
    </row>
    <row r="175" spans="1:5" ht="12.75">
      <c r="A175">
        <v>-0.880705</v>
      </c>
      <c r="B175">
        <v>3.61607</v>
      </c>
      <c r="C175">
        <v>-15.6252</v>
      </c>
      <c r="D175">
        <v>-0.0918438</v>
      </c>
      <c r="E175">
        <v>20.2009</v>
      </c>
    </row>
    <row r="176" spans="1:5" ht="12.75">
      <c r="A176">
        <v>-0.0678232</v>
      </c>
      <c r="B176">
        <v>24.4864</v>
      </c>
      <c r="C176">
        <v>3.26447</v>
      </c>
      <c r="D176">
        <v>-0.0930293</v>
      </c>
      <c r="E176">
        <v>11.4714</v>
      </c>
    </row>
    <row r="177" spans="1:5" ht="12.75">
      <c r="A177">
        <v>-0.17648</v>
      </c>
      <c r="B177">
        <v>27.6618</v>
      </c>
      <c r="C177">
        <v>-0.735982</v>
      </c>
      <c r="D177">
        <v>-0.0145945</v>
      </c>
      <c r="E177">
        <v>16.1458</v>
      </c>
    </row>
    <row r="178" spans="1:5" ht="12.75">
      <c r="A178">
        <v>0.355595</v>
      </c>
      <c r="B178">
        <v>23.5651</v>
      </c>
      <c r="C178">
        <v>3.48799</v>
      </c>
      <c r="D178">
        <v>0.043995</v>
      </c>
      <c r="E178">
        <v>7.9371</v>
      </c>
    </row>
    <row r="179" spans="1:5" ht="12.75">
      <c r="A179">
        <v>0.189053</v>
      </c>
      <c r="B179">
        <v>17.2162</v>
      </c>
      <c r="C179">
        <v>0.694778</v>
      </c>
      <c r="D179">
        <v>0.0204696</v>
      </c>
      <c r="E179">
        <v>22.0222</v>
      </c>
    </row>
    <row r="180" spans="1:5" ht="12.75">
      <c r="A180">
        <v>-0.287479</v>
      </c>
      <c r="B180">
        <v>21.0223</v>
      </c>
      <c r="C180">
        <v>0.126945</v>
      </c>
      <c r="D180">
        <v>0.03311</v>
      </c>
      <c r="E180">
        <v>27.7202</v>
      </c>
    </row>
    <row r="181" spans="1:5" ht="12.75">
      <c r="A181">
        <v>-0.360712</v>
      </c>
      <c r="B181">
        <v>27.062</v>
      </c>
      <c r="C181">
        <v>2.66625</v>
      </c>
      <c r="D181">
        <v>-0.0976036</v>
      </c>
      <c r="E181">
        <v>14.0526</v>
      </c>
    </row>
    <row r="182" spans="1:5" ht="12.75">
      <c r="A182">
        <v>0.520478</v>
      </c>
      <c r="B182">
        <v>20.1035</v>
      </c>
      <c r="C182">
        <v>4.00281</v>
      </c>
      <c r="D182">
        <v>-0.0245419</v>
      </c>
      <c r="E182">
        <v>5.16213</v>
      </c>
    </row>
    <row r="183" spans="1:5" ht="12.75">
      <c r="A183">
        <v>0.403813</v>
      </c>
      <c r="B183">
        <v>17.959</v>
      </c>
      <c r="C183">
        <v>1.36189</v>
      </c>
      <c r="D183">
        <v>-0.00225037</v>
      </c>
      <c r="E183">
        <v>8.92215</v>
      </c>
    </row>
    <row r="184" spans="1:5" ht="12.75">
      <c r="A184">
        <v>-0.670118</v>
      </c>
      <c r="B184">
        <v>26.3547</v>
      </c>
      <c r="C184">
        <v>1.31332</v>
      </c>
      <c r="D184">
        <v>0.0144328</v>
      </c>
      <c r="E184">
        <v>15.4745</v>
      </c>
    </row>
    <row r="185" spans="1:5" ht="12.75">
      <c r="A185">
        <v>-0.78559</v>
      </c>
      <c r="B185">
        <v>21.1901</v>
      </c>
      <c r="C185">
        <v>-0.582489</v>
      </c>
      <c r="D185">
        <v>0.0164935</v>
      </c>
      <c r="E185">
        <v>29.2967</v>
      </c>
    </row>
    <row r="186" spans="1:5" ht="12.75">
      <c r="A186">
        <v>0.671049</v>
      </c>
      <c r="B186">
        <v>23.8996</v>
      </c>
      <c r="C186">
        <v>2.20569</v>
      </c>
      <c r="D186">
        <v>0.0842621</v>
      </c>
      <c r="E186">
        <v>31.4405</v>
      </c>
    </row>
    <row r="187" spans="1:5" ht="12.75">
      <c r="A187">
        <v>0.730567</v>
      </c>
      <c r="B187">
        <v>13.2533</v>
      </c>
      <c r="C187">
        <v>-0.447251</v>
      </c>
      <c r="D187">
        <v>-0.0311186</v>
      </c>
      <c r="E187">
        <v>9.43875</v>
      </c>
    </row>
    <row r="188" spans="1:5" ht="12.75">
      <c r="A188">
        <v>-0.346119</v>
      </c>
      <c r="B188">
        <v>35.9207</v>
      </c>
      <c r="C188">
        <v>5.9389</v>
      </c>
      <c r="D188">
        <v>-0.0369728</v>
      </c>
      <c r="E188">
        <v>26.243</v>
      </c>
    </row>
    <row r="189" spans="1:5" ht="12.75">
      <c r="A189">
        <v>-0.445398</v>
      </c>
      <c r="B189">
        <v>19.9674</v>
      </c>
      <c r="C189">
        <v>-0.940705</v>
      </c>
      <c r="D189">
        <v>-0.112582</v>
      </c>
      <c r="E189">
        <v>28.3105</v>
      </c>
    </row>
    <row r="190" spans="1:5" ht="12.75">
      <c r="A190">
        <v>0.0170971</v>
      </c>
      <c r="B190">
        <v>18.9022</v>
      </c>
      <c r="C190">
        <v>3.3484</v>
      </c>
      <c r="D190">
        <v>-0.0176844</v>
      </c>
      <c r="E190">
        <v>1.31108</v>
      </c>
    </row>
    <row r="191" spans="1:5" ht="12.75">
      <c r="A191">
        <v>-1.14931</v>
      </c>
      <c r="B191">
        <v>18.4261</v>
      </c>
      <c r="C191">
        <v>2.98094</v>
      </c>
      <c r="D191">
        <v>-0.0389017</v>
      </c>
      <c r="E191">
        <v>18.76</v>
      </c>
    </row>
    <row r="192" spans="1:5" ht="12.75">
      <c r="A192">
        <v>0.599694</v>
      </c>
      <c r="B192">
        <v>22.9072</v>
      </c>
      <c r="C192">
        <v>4.06548</v>
      </c>
      <c r="D192">
        <v>0.0269606</v>
      </c>
      <c r="E192">
        <v>28.7793</v>
      </c>
    </row>
    <row r="193" spans="1:5" ht="12.75">
      <c r="A193">
        <v>-1.42222</v>
      </c>
      <c r="B193">
        <v>15.0641</v>
      </c>
      <c r="C193">
        <v>-0.89588</v>
      </c>
      <c r="D193">
        <v>-0.0815047</v>
      </c>
      <c r="E193">
        <v>19.6133</v>
      </c>
    </row>
    <row r="194" spans="1:5" ht="12.75">
      <c r="A194">
        <v>-0.129753</v>
      </c>
      <c r="B194">
        <v>47.08</v>
      </c>
      <c r="C194">
        <v>11.6648</v>
      </c>
      <c r="D194">
        <v>0.00985154</v>
      </c>
      <c r="E194">
        <v>7.76519</v>
      </c>
    </row>
    <row r="195" spans="1:5" ht="12.75">
      <c r="A195">
        <v>-0.969388</v>
      </c>
      <c r="B195">
        <v>40.0445</v>
      </c>
      <c r="C195">
        <v>-5.13213</v>
      </c>
      <c r="D195">
        <v>0.0731899</v>
      </c>
      <c r="E195">
        <v>25.7375</v>
      </c>
    </row>
    <row r="196" spans="1:5" ht="12.75">
      <c r="A196">
        <v>-0.0880713</v>
      </c>
      <c r="B196">
        <v>28.5783</v>
      </c>
      <c r="C196">
        <v>3.70115</v>
      </c>
      <c r="D196">
        <v>0.00549299</v>
      </c>
      <c r="E196">
        <v>15.7586</v>
      </c>
    </row>
    <row r="197" spans="1:5" ht="12.75">
      <c r="A197">
        <v>0.50607</v>
      </c>
      <c r="B197">
        <v>3.0459</v>
      </c>
      <c r="C197">
        <v>-2.53249</v>
      </c>
      <c r="D197">
        <v>-0.0604252</v>
      </c>
      <c r="E197">
        <v>20.0037</v>
      </c>
    </row>
    <row r="198" spans="1:5" ht="12.75">
      <c r="A198">
        <v>-0.0713538</v>
      </c>
      <c r="B198">
        <v>19.9539</v>
      </c>
      <c r="C198">
        <v>2.37896</v>
      </c>
      <c r="D198">
        <v>-0.0624873</v>
      </c>
      <c r="E198">
        <v>33.6926</v>
      </c>
    </row>
    <row r="199" spans="1:5" ht="12.75">
      <c r="A199">
        <v>0.278306</v>
      </c>
      <c r="B199">
        <v>39.1273</v>
      </c>
      <c r="C199">
        <v>-0.386195</v>
      </c>
      <c r="D199">
        <v>0.016697</v>
      </c>
      <c r="E199">
        <v>27.277</v>
      </c>
    </row>
    <row r="200" spans="1:5" ht="12.75">
      <c r="A200">
        <v>0.940146</v>
      </c>
      <c r="B200">
        <v>21.284</v>
      </c>
      <c r="C200">
        <v>2.29993</v>
      </c>
      <c r="D200">
        <v>-0.034401</v>
      </c>
      <c r="E200">
        <v>9.42876</v>
      </c>
    </row>
    <row r="201" spans="1:5" ht="12.75">
      <c r="A201">
        <v>0.0947131</v>
      </c>
      <c r="B201">
        <v>37.6907</v>
      </c>
      <c r="C201">
        <v>1.01567</v>
      </c>
      <c r="D201">
        <v>0.00685045</v>
      </c>
      <c r="E201">
        <v>20.6921</v>
      </c>
    </row>
    <row r="202" spans="1:5" ht="12.75">
      <c r="A202">
        <v>0.944458</v>
      </c>
      <c r="B202">
        <v>21.9954</v>
      </c>
      <c r="C202">
        <v>2.32881</v>
      </c>
      <c r="D202">
        <v>0.00270495</v>
      </c>
      <c r="E202">
        <v>25.7357</v>
      </c>
    </row>
    <row r="203" spans="1:5" ht="12.75">
      <c r="A203">
        <v>-0.342021</v>
      </c>
      <c r="B203">
        <v>28.1593</v>
      </c>
      <c r="C203">
        <v>-3.88712</v>
      </c>
      <c r="D203">
        <v>-0.0266225</v>
      </c>
      <c r="E203">
        <v>5.48586</v>
      </c>
    </row>
    <row r="204" spans="1:5" ht="12.75">
      <c r="A204">
        <v>0.310724</v>
      </c>
      <c r="B204">
        <v>68.9979</v>
      </c>
      <c r="C204">
        <v>5.59275</v>
      </c>
      <c r="D204">
        <v>0.0258542</v>
      </c>
      <c r="E204">
        <v>18.8169</v>
      </c>
    </row>
    <row r="205" spans="1:5" ht="12.75">
      <c r="A205">
        <v>0.286456</v>
      </c>
      <c r="B205">
        <v>17.3371</v>
      </c>
      <c r="C205">
        <v>-4.79042</v>
      </c>
      <c r="D205">
        <v>0.0190501</v>
      </c>
      <c r="E205">
        <v>18.4846</v>
      </c>
    </row>
    <row r="208" spans="1:2" ht="12.75">
      <c r="A208" t="s">
        <v>39</v>
      </c>
      <c r="B208" t="s">
        <v>42</v>
      </c>
    </row>
    <row r="209" spans="1:2" ht="12.75">
      <c r="A209">
        <v>-0.125262</v>
      </c>
      <c r="B209">
        <v>-0.0126212</v>
      </c>
    </row>
    <row r="210" spans="1:2" ht="12.75">
      <c r="A210">
        <v>-0.125815</v>
      </c>
      <c r="B210">
        <v>0.297085</v>
      </c>
    </row>
    <row r="211" spans="1:2" ht="12.75">
      <c r="A211">
        <v>-0.054823</v>
      </c>
      <c r="B211">
        <v>0.0801922</v>
      </c>
    </row>
    <row r="212" spans="1:2" ht="12.75">
      <c r="A212">
        <v>-0.136956</v>
      </c>
      <c r="B212">
        <v>0.351326</v>
      </c>
    </row>
    <row r="213" spans="1:2" ht="12.75">
      <c r="A213">
        <v>-0.171209</v>
      </c>
      <c r="B213">
        <v>0.861713</v>
      </c>
    </row>
    <row r="214" spans="1:2" ht="12.75">
      <c r="A214">
        <v>-0.110334</v>
      </c>
      <c r="B214">
        <v>-0.880705</v>
      </c>
    </row>
    <row r="215" spans="1:2" ht="12.75">
      <c r="A215">
        <v>-0.136537</v>
      </c>
      <c r="B215">
        <v>-0.0678232</v>
      </c>
    </row>
    <row r="216" spans="1:2" ht="12.75">
      <c r="A216">
        <v>-0.139579</v>
      </c>
      <c r="B216">
        <v>-0.17648</v>
      </c>
    </row>
    <row r="217" spans="1:2" ht="12.75">
      <c r="A217">
        <v>-0.0945377</v>
      </c>
      <c r="B217">
        <v>0.355595</v>
      </c>
    </row>
    <row r="218" spans="1:2" ht="12.75">
      <c r="A218">
        <v>-0.132286</v>
      </c>
      <c r="B218">
        <v>0.189053</v>
      </c>
    </row>
    <row r="219" spans="1:2" ht="12.75">
      <c r="A219">
        <v>-0.114842</v>
      </c>
      <c r="B219">
        <v>-0.287479</v>
      </c>
    </row>
    <row r="220" spans="1:2" ht="12.75">
      <c r="A220">
        <v>-0.0711523</v>
      </c>
      <c r="B220">
        <v>-0.360712</v>
      </c>
    </row>
    <row r="221" spans="1:2" ht="12.75">
      <c r="A221">
        <v>-0.1555</v>
      </c>
      <c r="B221">
        <v>0.520478</v>
      </c>
    </row>
    <row r="222" spans="1:2" ht="12.75">
      <c r="A222">
        <v>-0.0982326</v>
      </c>
      <c r="B222">
        <v>-0.670118</v>
      </c>
    </row>
    <row r="223" spans="1:2" ht="12.75">
      <c r="A223">
        <v>-0.0980738</v>
      </c>
      <c r="B223">
        <v>-0.78559</v>
      </c>
    </row>
    <row r="224" spans="1:2" ht="12.75">
      <c r="A224">
        <v>-0.124794</v>
      </c>
      <c r="B224">
        <v>0.671049</v>
      </c>
    </row>
    <row r="225" spans="1:2" ht="12.75">
      <c r="A225">
        <v>-0.140642</v>
      </c>
      <c r="B225">
        <v>0.730567</v>
      </c>
    </row>
    <row r="226" spans="1:2" ht="12.75">
      <c r="A226">
        <v>-0.0755791</v>
      </c>
      <c r="B226">
        <v>-0.346119</v>
      </c>
    </row>
    <row r="227" spans="1:2" ht="12.75">
      <c r="A227">
        <v>-0.0190477</v>
      </c>
      <c r="B227">
        <v>-0.445398</v>
      </c>
    </row>
    <row r="228" spans="1:2" ht="12.75">
      <c r="A228">
        <v>-0.0525685</v>
      </c>
      <c r="B228">
        <v>0.0170971</v>
      </c>
    </row>
    <row r="229" spans="1:2" ht="12.75">
      <c r="A229">
        <v>-0.0737651</v>
      </c>
      <c r="B229">
        <v>-1.14931</v>
      </c>
    </row>
    <row r="230" spans="1:2" ht="12.75">
      <c r="A230">
        <v>-0.0955548</v>
      </c>
      <c r="B230">
        <v>0.599694</v>
      </c>
    </row>
    <row r="231" spans="1:2" ht="12.75">
      <c r="A231">
        <v>-0.0753218</v>
      </c>
      <c r="B231">
        <v>-1.42222</v>
      </c>
    </row>
    <row r="232" spans="1:2" ht="12.75">
      <c r="A232">
        <v>-0.0909346</v>
      </c>
      <c r="B232">
        <v>-0.129753</v>
      </c>
    </row>
    <row r="233" spans="1:2" ht="12.75">
      <c r="A233">
        <v>-0.161309</v>
      </c>
      <c r="B233">
        <v>-0.0880713</v>
      </c>
    </row>
    <row r="234" spans="1:2" ht="12.75">
      <c r="A234">
        <v>-0.0750952</v>
      </c>
      <c r="B234">
        <v>0.50607</v>
      </c>
    </row>
    <row r="235" spans="1:2" ht="12.75">
      <c r="A235">
        <v>-0.0729792</v>
      </c>
      <c r="B235">
        <v>-0.0713538</v>
      </c>
    </row>
    <row r="236" spans="1:2" ht="12.75">
      <c r="A236">
        <v>-0.108513</v>
      </c>
      <c r="B236">
        <v>0.278306</v>
      </c>
    </row>
    <row r="237" spans="1:2" ht="12.75">
      <c r="A237">
        <v>-0.133245</v>
      </c>
      <c r="B237">
        <v>0.940146</v>
      </c>
    </row>
    <row r="238" spans="1:2" ht="12.75">
      <c r="A238">
        <v>-0.107699</v>
      </c>
      <c r="B238">
        <v>0.0947131</v>
      </c>
    </row>
    <row r="239" spans="1:2" ht="12.75">
      <c r="A239">
        <v>-0.180743</v>
      </c>
      <c r="B239">
        <v>0.944458</v>
      </c>
    </row>
    <row r="240" spans="1:2" ht="12.75">
      <c r="A240">
        <v>-0.164728</v>
      </c>
      <c r="B240">
        <v>-0.342021</v>
      </c>
    </row>
    <row r="241" spans="1:2" ht="12.75">
      <c r="A241">
        <v>-0.14755</v>
      </c>
      <c r="B241">
        <v>0.310724</v>
      </c>
    </row>
    <row r="242" spans="1:2" ht="12.75">
      <c r="A242">
        <v>-0.108086</v>
      </c>
      <c r="B242">
        <v>0.286456</v>
      </c>
    </row>
    <row r="245" spans="1:2" ht="12.75">
      <c r="A245" t="s">
        <v>39</v>
      </c>
      <c r="B245" t="s">
        <v>40</v>
      </c>
    </row>
    <row r="246" spans="1:2" ht="12.75">
      <c r="A246">
        <v>-0.125262</v>
      </c>
      <c r="B246">
        <v>0.0281779</v>
      </c>
    </row>
    <row r="247" spans="1:2" ht="12.75">
      <c r="A247">
        <v>-0.125815</v>
      </c>
      <c r="B247">
        <v>-0.0808455</v>
      </c>
    </row>
    <row r="248" spans="1:2" ht="12.75">
      <c r="A248">
        <v>-0.054823</v>
      </c>
      <c r="B248">
        <v>0.33679</v>
      </c>
    </row>
    <row r="249" spans="1:2" ht="12.75">
      <c r="A249">
        <v>-0.136956</v>
      </c>
      <c r="B249">
        <v>-0.0828888</v>
      </c>
    </row>
    <row r="250" spans="1:2" ht="12.75">
      <c r="A250">
        <v>-0.171209</v>
      </c>
      <c r="B250">
        <v>0.198624</v>
      </c>
    </row>
    <row r="251" spans="1:2" ht="12.75">
      <c r="A251">
        <v>-0.110334</v>
      </c>
      <c r="B251">
        <v>-0.0918438</v>
      </c>
    </row>
    <row r="252" spans="1:2" ht="12.75">
      <c r="A252">
        <v>-0.136537</v>
      </c>
      <c r="B252">
        <v>-0.0930293</v>
      </c>
    </row>
    <row r="253" spans="1:2" ht="12.75">
      <c r="A253">
        <v>-0.139579</v>
      </c>
      <c r="B253">
        <v>-0.0145945</v>
      </c>
    </row>
    <row r="254" spans="1:2" ht="12.75">
      <c r="A254">
        <v>-0.0945377</v>
      </c>
      <c r="B254">
        <v>0.043995</v>
      </c>
    </row>
    <row r="255" spans="1:2" ht="12.75">
      <c r="A255">
        <v>-0.132286</v>
      </c>
      <c r="B255">
        <v>0.0204696</v>
      </c>
    </row>
    <row r="256" spans="1:2" ht="12.75">
      <c r="A256">
        <v>-0.114842</v>
      </c>
      <c r="B256">
        <v>0.03311</v>
      </c>
    </row>
    <row r="257" spans="1:2" ht="12.75">
      <c r="A257">
        <v>-0.0711523</v>
      </c>
      <c r="B257">
        <v>-0.0976036</v>
      </c>
    </row>
    <row r="258" spans="1:2" ht="12.75">
      <c r="A258">
        <v>-0.1555</v>
      </c>
      <c r="B258">
        <v>-0.0245419</v>
      </c>
    </row>
    <row r="259" spans="1:2" ht="12.75">
      <c r="A259">
        <v>-0.0982326</v>
      </c>
      <c r="B259">
        <v>0.0144328</v>
      </c>
    </row>
    <row r="260" spans="1:2" ht="12.75">
      <c r="A260">
        <v>-0.0980738</v>
      </c>
      <c r="B260">
        <v>0.0164935</v>
      </c>
    </row>
    <row r="261" spans="1:2" ht="12.75">
      <c r="A261">
        <v>-0.124794</v>
      </c>
      <c r="B261">
        <v>0.0842621</v>
      </c>
    </row>
    <row r="262" spans="1:2" ht="12.75">
      <c r="A262">
        <v>-0.140642</v>
      </c>
      <c r="B262">
        <v>-0.0311186</v>
      </c>
    </row>
    <row r="263" spans="1:2" ht="12.75">
      <c r="A263">
        <v>-0.0755791</v>
      </c>
      <c r="B263">
        <v>-0.0369728</v>
      </c>
    </row>
    <row r="264" spans="1:2" ht="12.75">
      <c r="A264">
        <v>-0.0190477</v>
      </c>
      <c r="B264">
        <v>-0.112582</v>
      </c>
    </row>
    <row r="265" spans="1:2" ht="12.75">
      <c r="A265">
        <v>-0.0525685</v>
      </c>
      <c r="B265">
        <v>-0.0176844</v>
      </c>
    </row>
    <row r="266" spans="1:2" ht="12.75">
      <c r="A266">
        <v>-0.0737651</v>
      </c>
      <c r="B266">
        <v>-0.0389017</v>
      </c>
    </row>
    <row r="267" spans="1:2" ht="12.75">
      <c r="A267">
        <v>-0.0955548</v>
      </c>
      <c r="B267">
        <v>0.0269606</v>
      </c>
    </row>
    <row r="268" spans="1:2" ht="12.75">
      <c r="A268">
        <v>-0.0753218</v>
      </c>
      <c r="B268">
        <v>-0.0815047</v>
      </c>
    </row>
    <row r="269" spans="1:2" ht="12.75">
      <c r="A269">
        <v>-0.0909346</v>
      </c>
      <c r="B269">
        <v>0.00985154</v>
      </c>
    </row>
    <row r="270" spans="1:2" ht="12.75">
      <c r="A270">
        <v>-0.161309</v>
      </c>
      <c r="B270">
        <v>0.00549299</v>
      </c>
    </row>
    <row r="271" spans="1:2" ht="12.75">
      <c r="A271">
        <v>-0.0750952</v>
      </c>
      <c r="B271">
        <v>-0.0604252</v>
      </c>
    </row>
    <row r="272" spans="1:2" ht="12.75">
      <c r="A272">
        <v>-0.0729792</v>
      </c>
      <c r="B272">
        <v>-0.0624873</v>
      </c>
    </row>
    <row r="273" spans="1:2" ht="12.75">
      <c r="A273">
        <v>-0.108513</v>
      </c>
      <c r="B273">
        <v>0.016697</v>
      </c>
    </row>
    <row r="274" spans="1:2" ht="12.75">
      <c r="A274">
        <v>-0.133245</v>
      </c>
      <c r="B274">
        <v>-0.034401</v>
      </c>
    </row>
    <row r="275" spans="1:2" ht="12.75">
      <c r="A275">
        <v>-0.107699</v>
      </c>
      <c r="B275">
        <v>0.00685045</v>
      </c>
    </row>
    <row r="276" spans="1:2" ht="12.75">
      <c r="A276">
        <v>-0.180743</v>
      </c>
      <c r="B276">
        <v>0.00270495</v>
      </c>
    </row>
    <row r="277" spans="1:2" ht="12.75">
      <c r="A277">
        <v>-0.164728</v>
      </c>
      <c r="B277">
        <v>-0.0266225</v>
      </c>
    </row>
    <row r="278" spans="1:2" ht="12.75">
      <c r="A278">
        <v>-0.14755</v>
      </c>
      <c r="B278">
        <v>0.0258542</v>
      </c>
    </row>
    <row r="279" spans="1:2" ht="12.75">
      <c r="A279">
        <v>-0.108086</v>
      </c>
      <c r="B279">
        <v>0.0190501</v>
      </c>
    </row>
  </sheetData>
  <autoFilter ref="A1:G44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K38" sqref="K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4">
      <selection activeCell="L33" sqref="L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B1">
      <selection activeCell="M23" sqref="M23"/>
    </sheetView>
  </sheetViews>
  <sheetFormatPr defaultColWidth="9.140625" defaultRowHeight="12.75"/>
  <cols>
    <col min="1" max="1" width="13.140625" style="0" bestFit="1" customWidth="1"/>
    <col min="2" max="2" width="8.00390625" style="0" bestFit="1" customWidth="1"/>
    <col min="3" max="3" width="10.57421875" style="0" bestFit="1" customWidth="1"/>
    <col min="4" max="4" width="8.00390625" style="0" bestFit="1" customWidth="1"/>
    <col min="5" max="5" width="9.57421875" style="0" bestFit="1" customWidth="1"/>
    <col min="6" max="6" width="10.57421875" style="0" bestFit="1" customWidth="1"/>
    <col min="7" max="7" width="11.00390625" style="0" bestFit="1" customWidth="1"/>
    <col min="8" max="8" width="8.00390625" style="0" bestFit="1" customWidth="1"/>
    <col min="9" max="9" width="10.57421875" style="0" bestFit="1" customWidth="1"/>
    <col min="10" max="10" width="11.57421875" style="0" bestFit="1" customWidth="1"/>
    <col min="11" max="11" width="5.7109375" style="0" bestFit="1" customWidth="1"/>
    <col min="12" max="12" width="7.421875" style="0" bestFit="1" customWidth="1"/>
    <col min="13" max="13" width="8.140625" style="0" bestFit="1" customWidth="1"/>
    <col min="14" max="14" width="7.00390625" style="0" bestFit="1" customWidth="1"/>
    <col min="15" max="16" width="12.57421875" style="0" bestFit="1" customWidth="1"/>
    <col min="17" max="18" width="12.00390625" style="0" bestFit="1" customWidth="1"/>
  </cols>
  <sheetData>
    <row r="1" spans="1:18" ht="12.75">
      <c r="A1" t="s">
        <v>47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89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</row>
    <row r="2" spans="1:18" ht="12.75">
      <c r="A2" t="s">
        <v>1</v>
      </c>
      <c r="B2">
        <v>4670.44</v>
      </c>
      <c r="C2">
        <v>-0.146811</v>
      </c>
      <c r="D2">
        <v>96.4968</v>
      </c>
      <c r="E2">
        <v>14.1465</v>
      </c>
      <c r="F2">
        <v>0</v>
      </c>
      <c r="G2">
        <v>0</v>
      </c>
      <c r="H2">
        <v>0</v>
      </c>
      <c r="I2">
        <v>0</v>
      </c>
      <c r="J2">
        <v>0</v>
      </c>
      <c r="K2">
        <v>10</v>
      </c>
      <c r="L2">
        <v>16</v>
      </c>
      <c r="M2">
        <v>853.3</v>
      </c>
      <c r="N2">
        <v>45.43</v>
      </c>
      <c r="O2">
        <v>-3.49237478770156</v>
      </c>
      <c r="P2">
        <v>-21.8726838072885</v>
      </c>
      <c r="Q2">
        <v>1.17729169861027</v>
      </c>
      <c r="R2">
        <v>0.8982672357746562</v>
      </c>
    </row>
    <row r="3" spans="1:18" ht="12.75">
      <c r="A3" t="s">
        <v>6</v>
      </c>
      <c r="B3">
        <v>8889.44</v>
      </c>
      <c r="C3">
        <v>-0.0957427</v>
      </c>
      <c r="D3">
        <v>3.61607</v>
      </c>
      <c r="E3">
        <v>-15.6252</v>
      </c>
      <c r="F3">
        <v>-0.110334</v>
      </c>
      <c r="G3">
        <v>-0.0918438</v>
      </c>
      <c r="H3">
        <v>20.2009</v>
      </c>
      <c r="I3">
        <v>-0.880705</v>
      </c>
      <c r="J3">
        <v>-0.200966</v>
      </c>
      <c r="K3">
        <v>1</v>
      </c>
      <c r="L3">
        <v>12</v>
      </c>
      <c r="M3">
        <v>766.5</v>
      </c>
      <c r="N3">
        <v>0.743</v>
      </c>
      <c r="O3">
        <v>-30.2354042665034</v>
      </c>
      <c r="P3">
        <v>-45.028738845227</v>
      </c>
      <c r="Q3">
        <v>0.227257812197999</v>
      </c>
      <c r="R3">
        <v>0.8757110428628656</v>
      </c>
    </row>
    <row r="4" spans="1:18" ht="12.75">
      <c r="A4" t="s">
        <v>7</v>
      </c>
      <c r="B4">
        <v>8277.87</v>
      </c>
      <c r="C4">
        <v>0.0883489</v>
      </c>
      <c r="D4">
        <v>23.5651</v>
      </c>
      <c r="E4">
        <v>3.48799</v>
      </c>
      <c r="F4">
        <v>-0.0945377</v>
      </c>
      <c r="G4">
        <v>0.043995</v>
      </c>
      <c r="H4">
        <v>7.9371</v>
      </c>
      <c r="I4">
        <v>0.355595</v>
      </c>
      <c r="J4">
        <v>-0.430369</v>
      </c>
      <c r="K4">
        <v>9</v>
      </c>
      <c r="L4">
        <v>15</v>
      </c>
      <c r="M4">
        <v>788.2</v>
      </c>
      <c r="N4">
        <v>24.934</v>
      </c>
      <c r="O4">
        <v>-25.1299890307268</v>
      </c>
      <c r="P4">
        <v>-39.4747697102274</v>
      </c>
      <c r="Q4">
        <v>0.367823200620941</v>
      </c>
      <c r="R4">
        <v>0.8826781651764457</v>
      </c>
    </row>
    <row r="5" spans="1:18" ht="12.75">
      <c r="A5" t="s">
        <v>7</v>
      </c>
      <c r="B5">
        <v>4969.81</v>
      </c>
      <c r="C5">
        <v>0.0302372</v>
      </c>
      <c r="D5">
        <v>17.2162</v>
      </c>
      <c r="E5">
        <v>0.694778</v>
      </c>
      <c r="F5">
        <v>-0.132286</v>
      </c>
      <c r="G5">
        <v>0.0204696</v>
      </c>
      <c r="H5">
        <v>22.0222</v>
      </c>
      <c r="I5">
        <v>0.189053</v>
      </c>
      <c r="J5">
        <v>-0.405418</v>
      </c>
      <c r="K5">
        <v>12</v>
      </c>
      <c r="L5">
        <v>6</v>
      </c>
      <c r="M5">
        <v>789</v>
      </c>
      <c r="N5">
        <v>25.972</v>
      </c>
      <c r="O5">
        <v>-3.20992274263011</v>
      </c>
      <c r="P5">
        <v>-18.9414594078485</v>
      </c>
      <c r="Q5">
        <v>1.59303199957646</v>
      </c>
      <c r="R5">
        <v>0.8827545034522142</v>
      </c>
    </row>
    <row r="6" spans="1:18" ht="12.75">
      <c r="A6" t="s">
        <v>12</v>
      </c>
      <c r="B6">
        <v>7184.94</v>
      </c>
      <c r="C6">
        <v>0.0724465</v>
      </c>
      <c r="D6">
        <v>21.5494</v>
      </c>
      <c r="E6">
        <v>0.709223</v>
      </c>
      <c r="F6">
        <v>-0.167232</v>
      </c>
      <c r="G6">
        <v>0</v>
      </c>
      <c r="H6">
        <v>27.1121</v>
      </c>
      <c r="I6">
        <v>0</v>
      </c>
      <c r="J6">
        <v>-0.50493</v>
      </c>
      <c r="K6">
        <v>2</v>
      </c>
      <c r="L6">
        <v>3</v>
      </c>
      <c r="M6">
        <v>806.5</v>
      </c>
      <c r="N6">
        <v>-8.367</v>
      </c>
      <c r="O6">
        <v>-15.2266931133356</v>
      </c>
      <c r="P6">
        <v>-40.6195728987692</v>
      </c>
      <c r="Q6">
        <v>0.280395095058062</v>
      </c>
      <c r="R6">
        <v>0.8848948374760999</v>
      </c>
    </row>
    <row r="7" spans="1:18" ht="12.75">
      <c r="A7" t="s">
        <v>16</v>
      </c>
      <c r="B7">
        <v>6138.87</v>
      </c>
      <c r="C7">
        <v>-0.0171504</v>
      </c>
      <c r="D7">
        <v>35.9207</v>
      </c>
      <c r="E7">
        <v>5.9389</v>
      </c>
      <c r="F7">
        <v>-0.0755791</v>
      </c>
      <c r="G7">
        <v>-0.0369728</v>
      </c>
      <c r="H7">
        <v>26.243</v>
      </c>
      <c r="I7">
        <v>-0.346119</v>
      </c>
      <c r="J7">
        <v>-0.192535</v>
      </c>
      <c r="K7">
        <v>2</v>
      </c>
      <c r="L7">
        <v>10</v>
      </c>
      <c r="M7">
        <v>802.1</v>
      </c>
      <c r="N7">
        <v>21.734</v>
      </c>
      <c r="O7">
        <v>-15.1403266095271</v>
      </c>
      <c r="P7">
        <v>-34.7095617108563</v>
      </c>
      <c r="Q7">
        <v>0.449374350741266</v>
      </c>
      <c r="R7">
        <v>0.8814665321224353</v>
      </c>
    </row>
    <row r="8" spans="1:18" ht="12.75">
      <c r="A8" t="s">
        <v>19</v>
      </c>
      <c r="B8">
        <v>4754.14</v>
      </c>
      <c r="C8">
        <v>-0.0760022</v>
      </c>
      <c r="D8">
        <v>18.9022</v>
      </c>
      <c r="E8">
        <v>3.3484</v>
      </c>
      <c r="F8">
        <v>-0.0525685</v>
      </c>
      <c r="G8">
        <v>-0.0176844</v>
      </c>
      <c r="H8">
        <v>1.31108</v>
      </c>
      <c r="I8">
        <v>0.0170971</v>
      </c>
      <c r="J8">
        <v>-0.409812</v>
      </c>
      <c r="K8">
        <v>3</v>
      </c>
      <c r="L8">
        <v>9</v>
      </c>
      <c r="M8">
        <v>823</v>
      </c>
      <c r="N8">
        <v>29.986</v>
      </c>
      <c r="O8">
        <v>-6.61635411841218</v>
      </c>
      <c r="P8">
        <v>-30.3692361789184</v>
      </c>
      <c r="Q8">
        <v>0.565489893729503</v>
      </c>
      <c r="R8">
        <v>0.8791744954239661</v>
      </c>
    </row>
    <row r="9" spans="1:18" ht="12.75">
      <c r="A9" t="s">
        <v>19</v>
      </c>
      <c r="B9">
        <v>3256.97</v>
      </c>
      <c r="C9">
        <v>-0.146259</v>
      </c>
      <c r="D9">
        <v>18.4261</v>
      </c>
      <c r="E9">
        <v>2.98094</v>
      </c>
      <c r="F9">
        <v>-0.0737651</v>
      </c>
      <c r="G9">
        <v>-0.0389017</v>
      </c>
      <c r="H9">
        <v>18.76</v>
      </c>
      <c r="I9">
        <v>-1.14931</v>
      </c>
      <c r="J9">
        <v>-0.323785</v>
      </c>
      <c r="K9">
        <v>6</v>
      </c>
      <c r="L9">
        <v>12</v>
      </c>
      <c r="M9">
        <v>838.7</v>
      </c>
      <c r="N9">
        <v>11.24</v>
      </c>
      <c r="O9">
        <v>1.342094112807</v>
      </c>
      <c r="P9">
        <v>-19.6909596412399</v>
      </c>
      <c r="Q9">
        <v>1.20061348412056</v>
      </c>
      <c r="R9">
        <v>0.8838962339153741</v>
      </c>
    </row>
    <row r="10" spans="1:18" ht="12.75">
      <c r="A10" t="s">
        <v>19</v>
      </c>
      <c r="B10">
        <v>3388.82</v>
      </c>
      <c r="C10">
        <v>-0.111512</v>
      </c>
      <c r="D10">
        <v>15.0641</v>
      </c>
      <c r="E10">
        <v>-0.89588</v>
      </c>
      <c r="F10">
        <v>-0.0753218</v>
      </c>
      <c r="G10">
        <v>-0.0815047</v>
      </c>
      <c r="H10">
        <v>19.6133</v>
      </c>
      <c r="I10">
        <v>-1.42222</v>
      </c>
      <c r="J10">
        <v>-1.02243</v>
      </c>
      <c r="K10">
        <v>10</v>
      </c>
      <c r="L10">
        <v>14</v>
      </c>
      <c r="M10">
        <v>865.3</v>
      </c>
      <c r="N10">
        <v>26.105</v>
      </c>
      <c r="O10">
        <v>1.10301705536334</v>
      </c>
      <c r="P10">
        <v>-20.4985575618762</v>
      </c>
      <c r="Q10">
        <v>1.13832985391817</v>
      </c>
      <c r="R10">
        <v>0.8845859347390747</v>
      </c>
    </row>
    <row r="11" spans="1:18" ht="12.75">
      <c r="A11" t="s">
        <v>20</v>
      </c>
      <c r="B11">
        <v>2780.76</v>
      </c>
      <c r="C11">
        <v>0.0730566</v>
      </c>
      <c r="D11">
        <v>47.08</v>
      </c>
      <c r="E11">
        <v>11.6648</v>
      </c>
      <c r="F11">
        <v>-0.0909346</v>
      </c>
      <c r="G11">
        <v>0.00985154</v>
      </c>
      <c r="H11">
        <v>7.76519</v>
      </c>
      <c r="I11">
        <v>-0.129753</v>
      </c>
      <c r="J11">
        <v>-0.249063</v>
      </c>
      <c r="K11">
        <v>6</v>
      </c>
      <c r="L11">
        <v>5</v>
      </c>
      <c r="M11">
        <v>849.9</v>
      </c>
      <c r="N11">
        <v>35.439</v>
      </c>
      <c r="O11">
        <v>4.82727285743454</v>
      </c>
      <c r="P11">
        <v>-27.0696757639064</v>
      </c>
      <c r="Q11">
        <v>0.592932431939563</v>
      </c>
      <c r="R11">
        <v>0.8865080743184571</v>
      </c>
    </row>
    <row r="12" spans="1:18" ht="12.75">
      <c r="A12" t="s">
        <v>23</v>
      </c>
      <c r="B12">
        <v>6862.34</v>
      </c>
      <c r="C12">
        <v>0.116661</v>
      </c>
      <c r="D12">
        <v>28.5783</v>
      </c>
      <c r="E12">
        <v>3.70115</v>
      </c>
      <c r="F12">
        <v>-0.161309</v>
      </c>
      <c r="G12">
        <v>0.00549299</v>
      </c>
      <c r="H12">
        <v>15.7586</v>
      </c>
      <c r="I12">
        <v>-0.0880713</v>
      </c>
      <c r="J12">
        <v>0.232594</v>
      </c>
      <c r="K12">
        <v>1</v>
      </c>
      <c r="L12">
        <v>14</v>
      </c>
      <c r="M12">
        <v>790</v>
      </c>
      <c r="N12">
        <v>20.279</v>
      </c>
      <c r="O12">
        <v>-19.4232273292922</v>
      </c>
      <c r="P12">
        <v>-35.9642958496582</v>
      </c>
      <c r="Q12">
        <v>0.43583968993365</v>
      </c>
      <c r="R12">
        <v>0.8791866688738064</v>
      </c>
    </row>
    <row r="13" spans="1:18" ht="12.75">
      <c r="A13" t="s">
        <v>26</v>
      </c>
      <c r="B13">
        <v>6205.59</v>
      </c>
      <c r="C13">
        <v>0.119528</v>
      </c>
      <c r="D13">
        <v>39.1273</v>
      </c>
      <c r="E13">
        <v>-0.386195</v>
      </c>
      <c r="F13">
        <v>-0.108513</v>
      </c>
      <c r="G13">
        <v>0.016697</v>
      </c>
      <c r="H13">
        <v>27.277</v>
      </c>
      <c r="I13">
        <v>0.278306</v>
      </c>
      <c r="J13">
        <v>-0.229456</v>
      </c>
      <c r="K13">
        <v>2</v>
      </c>
      <c r="L13">
        <v>11</v>
      </c>
      <c r="M13">
        <v>795.5</v>
      </c>
      <c r="N13">
        <v>7.721</v>
      </c>
      <c r="O13">
        <v>-14.3789651212074</v>
      </c>
      <c r="P13">
        <v>-26.1207006789558</v>
      </c>
      <c r="Q13">
        <v>0.996243320611637</v>
      </c>
      <c r="R13">
        <v>0.8853888888888896</v>
      </c>
    </row>
    <row r="14" spans="1:18" ht="12.75">
      <c r="A14" t="s">
        <v>27</v>
      </c>
      <c r="B14">
        <v>3788.53</v>
      </c>
      <c r="C14">
        <v>-0.017921</v>
      </c>
      <c r="D14">
        <v>21.284</v>
      </c>
      <c r="E14">
        <v>2.29993</v>
      </c>
      <c r="F14">
        <v>-0.133245</v>
      </c>
      <c r="G14">
        <v>-0.034401</v>
      </c>
      <c r="H14">
        <v>9.42876</v>
      </c>
      <c r="I14">
        <v>0.940146</v>
      </c>
      <c r="J14">
        <v>-0.413123</v>
      </c>
      <c r="K14">
        <v>7</v>
      </c>
      <c r="L14">
        <v>15</v>
      </c>
      <c r="M14">
        <v>825.6</v>
      </c>
      <c r="N14">
        <v>22.708</v>
      </c>
      <c r="O14">
        <v>1.94251873486311</v>
      </c>
      <c r="P14">
        <v>-26.4854290539575</v>
      </c>
      <c r="Q14">
        <v>0.702364303730308</v>
      </c>
      <c r="R14">
        <v>0.8799077671436254</v>
      </c>
    </row>
    <row r="15" spans="1:18" ht="12.75">
      <c r="A15" t="s">
        <v>27</v>
      </c>
      <c r="B15">
        <v>2573.83</v>
      </c>
      <c r="C15">
        <v>-0.118438</v>
      </c>
      <c r="D15">
        <v>37.6907</v>
      </c>
      <c r="E15">
        <v>1.01567</v>
      </c>
      <c r="F15">
        <v>-0.107699</v>
      </c>
      <c r="G15">
        <v>0.00685045</v>
      </c>
      <c r="H15">
        <v>20.6921</v>
      </c>
      <c r="I15">
        <v>0.0947131</v>
      </c>
      <c r="J15">
        <v>-0.690548</v>
      </c>
      <c r="K15">
        <v>8</v>
      </c>
      <c r="L15">
        <v>15</v>
      </c>
      <c r="M15">
        <v>837.4</v>
      </c>
      <c r="N15">
        <v>26.821</v>
      </c>
      <c r="O15">
        <v>5.56087728030518</v>
      </c>
      <c r="P15">
        <v>-18.8358016903062</v>
      </c>
      <c r="Q15">
        <v>1.26276990481043</v>
      </c>
      <c r="R15">
        <v>0.8830254795985027</v>
      </c>
    </row>
    <row r="16" spans="1:18" ht="12.75">
      <c r="A16" t="s">
        <v>29</v>
      </c>
      <c r="B16">
        <v>4707.58</v>
      </c>
      <c r="C16">
        <v>0.111818</v>
      </c>
      <c r="D16">
        <v>21.9954</v>
      </c>
      <c r="E16">
        <v>2.32881</v>
      </c>
      <c r="F16">
        <v>-0.180743</v>
      </c>
      <c r="G16">
        <v>0.00270495</v>
      </c>
      <c r="H16">
        <v>25.7357</v>
      </c>
      <c r="I16">
        <v>0.944458</v>
      </c>
      <c r="J16">
        <v>-0.00104511</v>
      </c>
      <c r="K16">
        <v>1</v>
      </c>
      <c r="L16">
        <v>7</v>
      </c>
      <c r="M16">
        <v>825.8</v>
      </c>
      <c r="N16">
        <v>-3.376</v>
      </c>
      <c r="O16">
        <v>-2.74794641120138</v>
      </c>
      <c r="P16">
        <v>-29.7011777015131</v>
      </c>
      <c r="Q16">
        <v>0.584135028335369</v>
      </c>
      <c r="R16">
        <v>0.8764400921658981</v>
      </c>
    </row>
    <row r="17" spans="1:18" ht="12.75">
      <c r="A17" t="s">
        <v>33</v>
      </c>
      <c r="B17">
        <v>4241.95</v>
      </c>
      <c r="C17">
        <v>-0.0421747</v>
      </c>
      <c r="D17">
        <v>68.9979</v>
      </c>
      <c r="E17">
        <v>5.59275</v>
      </c>
      <c r="F17">
        <v>-0.14755</v>
      </c>
      <c r="G17">
        <v>0.0258542</v>
      </c>
      <c r="H17">
        <v>18.8169</v>
      </c>
      <c r="I17">
        <v>0.310724</v>
      </c>
      <c r="J17">
        <v>-0.622516</v>
      </c>
      <c r="K17">
        <v>2</v>
      </c>
      <c r="L17">
        <v>9</v>
      </c>
      <c r="M17">
        <v>795.3</v>
      </c>
      <c r="N17">
        <v>-7.681</v>
      </c>
      <c r="O17">
        <v>-0.0726898346240332</v>
      </c>
      <c r="P17">
        <v>-21.6943831050174</v>
      </c>
      <c r="Q17">
        <v>1.22001956726925</v>
      </c>
      <c r="R17">
        <v>0.8705441948821109</v>
      </c>
    </row>
    <row r="20" spans="1:12" ht="12.75">
      <c r="A20" t="s">
        <v>43</v>
      </c>
      <c r="C20">
        <f>AVERAGE(C2:C17)</f>
        <v>-0.009994674999999996</v>
      </c>
      <c r="D20">
        <f>AVERAGE(D2:D17)</f>
        <v>32.219391875</v>
      </c>
      <c r="E20">
        <f>AVERAGE(E2:E17)</f>
        <v>2.562660375</v>
      </c>
      <c r="F20">
        <f>AVERAGE(F3:F17)</f>
        <v>-0.11410785333333334</v>
      </c>
      <c r="G20">
        <f>AVERAGE(G3:G5,G7:G17)</f>
        <v>-0.012099476428571428</v>
      </c>
      <c r="H20">
        <f>AVERAGE(H3:H17)</f>
        <v>17.911595333333334</v>
      </c>
      <c r="I20">
        <f>AVERAGE(I3:I5,I7:I17)</f>
        <v>-0.06329186428571432</v>
      </c>
      <c r="J20">
        <f>AVERAGE(J3:J17)</f>
        <v>-0.36422680733333324</v>
      </c>
      <c r="L20" t="s">
        <v>90</v>
      </c>
    </row>
    <row r="21" spans="1:10" ht="12.75">
      <c r="A21" t="s">
        <v>44</v>
      </c>
      <c r="C21">
        <f>STDEV(C2:C17)</f>
        <v>0.09826899562444233</v>
      </c>
      <c r="D21">
        <f>STDEV(D2:D17)</f>
        <v>22.989423359692818</v>
      </c>
      <c r="E21">
        <f>STDEV(E2:E17)</f>
        <v>6.332224902315224</v>
      </c>
      <c r="F21">
        <f>STDEV(F3:F17)</f>
        <v>0.03846657119837699</v>
      </c>
      <c r="G21">
        <f>STDEV(G3:G5,G7:G17)</f>
        <v>0.040085005181104166</v>
      </c>
      <c r="H21">
        <f>STDEV(H2:H17)</f>
        <v>8.916943153784233</v>
      </c>
      <c r="I21">
        <f>STDEV(I3:I5,I7:I17)</f>
        <v>0.6977383237320891</v>
      </c>
      <c r="J21">
        <f>STDEV(J2:J17)</f>
        <v>0.29871139436451416</v>
      </c>
    </row>
    <row r="22" spans="1:10" ht="12.75">
      <c r="A22" t="s">
        <v>45</v>
      </c>
      <c r="C22">
        <f>C21/SQRT(16)</f>
        <v>0.024567248906110582</v>
      </c>
      <c r="D22">
        <f>D21/SQRT(16)</f>
        <v>5.7473558399232045</v>
      </c>
      <c r="E22">
        <f>E21/SQRT(16)</f>
        <v>1.583056225578806</v>
      </c>
      <c r="F22">
        <f>F21/SQRT(15)</f>
        <v>0.009932025975801064</v>
      </c>
      <c r="G22">
        <f>G21/SQRT(14)</f>
        <v>0.010713168266767865</v>
      </c>
      <c r="H22">
        <f>H21/SQRT(16)</f>
        <v>2.2292357884460583</v>
      </c>
      <c r="I22">
        <f>I21/SQRT(14)</f>
        <v>0.18647841093053136</v>
      </c>
      <c r="J22">
        <f>J21/SQRT(16)</f>
        <v>0.07467784859112854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miller</dc:creator>
  <cp:keywords/>
  <dc:description/>
  <cp:lastModifiedBy>john miller</cp:lastModifiedBy>
  <cp:lastPrinted>2002-08-26T21:07:55Z</cp:lastPrinted>
  <dcterms:created xsi:type="dcterms:W3CDTF">2002-08-26T17:19:14Z</dcterms:created>
  <dcterms:modified xsi:type="dcterms:W3CDTF">2002-09-07T00:39:32Z</dcterms:modified>
  <cp:category/>
  <cp:version/>
  <cp:contentType/>
  <cp:contentStatus/>
</cp:coreProperties>
</file>